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27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brasserieducomte/Brasserie du Comté Dropbox/BRASSERIE DU COMTE/COMMUNICATION/CATALOGUE BDC POUR ENTREPRISES &amp; CE/2024/"/>
    </mc:Choice>
  </mc:AlternateContent>
  <xr:revisionPtr revIDLastSave="0" documentId="8_{D87655CB-992F-8A4A-921F-CE21F367CDA3}" xr6:coauthVersionLast="47" xr6:coauthVersionMax="47" xr10:uidLastSave="{00000000-0000-0000-0000-000000000000}"/>
  <bookViews>
    <workbookView xWindow="0" yWindow="500" windowWidth="35520" windowHeight="12460" xr2:uid="{11F8734E-35B1-9E41-8C38-181ADB8FA596}"/>
  </bookViews>
  <sheets>
    <sheet name="Bon de commande CE TTC" sheetId="1" r:id="rId1"/>
  </sheets>
  <definedNames>
    <definedName name="_xlnm.Print_Area" localSheetId="0">'Bon de commande CE TTC'!$A$1:$F$129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0" i="1" l="1"/>
  <c r="F118" i="1"/>
  <c r="F120" i="1"/>
  <c r="F123" i="1"/>
  <c r="F29" i="1"/>
  <c r="F109" i="1"/>
  <c r="F103" i="1"/>
  <c r="F101" i="1"/>
  <c r="F105" i="1"/>
  <c r="F75" i="1"/>
  <c r="F114" i="1"/>
  <c r="F113" i="1"/>
  <c r="F112" i="1"/>
  <c r="F108" i="1"/>
  <c r="F107" i="1"/>
  <c r="F106" i="1"/>
  <c r="F104" i="1"/>
  <c r="F125" i="1"/>
  <c r="F110" i="1"/>
  <c r="F111" i="1"/>
  <c r="F115" i="1"/>
  <c r="F116" i="1"/>
  <c r="F99" i="1"/>
  <c r="F100" i="1"/>
  <c r="F102" i="1"/>
  <c r="F98" i="1"/>
  <c r="F87" i="1"/>
  <c r="F88" i="1"/>
  <c r="F89" i="1"/>
  <c r="F90" i="1"/>
  <c r="F91" i="1"/>
  <c r="F92" i="1"/>
  <c r="F93" i="1"/>
  <c r="F94" i="1"/>
  <c r="F95" i="1"/>
  <c r="F96" i="1"/>
  <c r="F85" i="1"/>
  <c r="F86" i="1"/>
  <c r="F84" i="1"/>
  <c r="F76" i="1"/>
  <c r="F77" i="1"/>
  <c r="F78" i="1"/>
  <c r="F79" i="1"/>
  <c r="F80" i="1"/>
  <c r="F81" i="1"/>
  <c r="F82" i="1"/>
  <c r="F74" i="1"/>
  <c r="F68" i="1"/>
  <c r="F69" i="1"/>
  <c r="F70" i="1"/>
  <c r="F71" i="1"/>
  <c r="F67" i="1"/>
  <c r="F63" i="1"/>
  <c r="F64" i="1"/>
  <c r="F62" i="1"/>
  <c r="F54" i="1"/>
  <c r="F55" i="1"/>
  <c r="F56" i="1"/>
  <c r="F57" i="1"/>
  <c r="F58" i="1"/>
  <c r="F59" i="1"/>
  <c r="F60" i="1"/>
  <c r="F53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36" i="1"/>
  <c r="F33" i="1"/>
  <c r="F32" i="1"/>
  <c r="F21" i="1"/>
  <c r="F23" i="1"/>
  <c r="F24" i="1"/>
  <c r="F26" i="1"/>
  <c r="F27" i="1"/>
  <c r="F119" i="1" l="1"/>
  <c r="F122" i="1" s="1"/>
  <c r="F124" i="1" l="1"/>
</calcChain>
</file>

<file path=xl/sharedStrings.xml><?xml version="1.0" encoding="utf-8"?>
<sst xmlns="http://schemas.openxmlformats.org/spreadsheetml/2006/main" count="244" uniqueCount="213">
  <si>
    <t>CONDITIONNEMENT</t>
  </si>
  <si>
    <t>Coffrets 6x33cl</t>
  </si>
  <si>
    <t>Blonde N°1 / Blanche N°2 / Ambrée N°3 / Pale Lager N°4 / Brune N°5 / IPA N°6</t>
  </si>
  <si>
    <t>Coffret Dégustation 6 bouteilles</t>
  </si>
  <si>
    <t>Blonde N°1 / Blanche N°2 / Ambrée N°3 / 2 Bières de Noël / 1 verre "profile" 39cl avec logo</t>
  </si>
  <si>
    <t>Casier bois 6 bouteilles</t>
  </si>
  <si>
    <t>Casier bois 8 bouteilles</t>
  </si>
  <si>
    <t>Bière de Noël</t>
  </si>
  <si>
    <t>Accessoires/Goodies</t>
  </si>
  <si>
    <t>Limonades</t>
  </si>
  <si>
    <t>TOTAL TTC</t>
  </si>
  <si>
    <r>
      <t xml:space="preserve">Coffret au choix 5 bouteilles + 1 verre                                                                                                                 </t>
    </r>
    <r>
      <rPr>
        <sz val="11"/>
        <color indexed="60"/>
        <rFont val="Josefin sans"/>
      </rPr>
      <t xml:space="preserve"> SUR DEVIS</t>
    </r>
  </si>
  <si>
    <t xml:space="preserve">Bière N°1 Blonde </t>
  </si>
  <si>
    <t>Bière N°2 Blanche</t>
  </si>
  <si>
    <t>Bière N°3 Ambrée</t>
  </si>
  <si>
    <t>Bière N°4 Pale Lager</t>
  </si>
  <si>
    <t xml:space="preserve">Bière N°5 Brune </t>
  </si>
  <si>
    <t>Bière N°6 IPA</t>
  </si>
  <si>
    <t xml:space="preserve">Bière N°7 Pale Ale </t>
  </si>
  <si>
    <t xml:space="preserve">Citron &amp; Bergamote </t>
  </si>
  <si>
    <t xml:space="preserve">Limonade Citron </t>
  </si>
  <si>
    <r>
      <rPr>
        <i/>
        <sz val="11"/>
        <color indexed="60"/>
        <rFont val="Josefin sans"/>
      </rPr>
      <t xml:space="preserve">NEW </t>
    </r>
    <r>
      <rPr>
        <i/>
        <sz val="11"/>
        <rFont val="Josefin sans"/>
      </rPr>
      <t xml:space="preserve">! </t>
    </r>
    <r>
      <rPr>
        <sz val="11"/>
        <rFont val="Josefin sans"/>
      </rPr>
      <t>Pack de 12 canettes                                                                           Mounta Cala Blonde</t>
    </r>
  </si>
  <si>
    <r>
      <t xml:space="preserve">Cartons bouteilles de 12x75cl </t>
    </r>
    <r>
      <rPr>
        <i/>
        <sz val="10"/>
        <color indexed="60"/>
        <rFont val="Josefin sans"/>
      </rPr>
      <t>PRIX POUR 1 BOUTEILLE</t>
    </r>
  </si>
  <si>
    <t>Complément bouteilles individuelles / par carton complet</t>
  </si>
  <si>
    <t>Bouchon mécanique, vendu dans son coffret</t>
  </si>
  <si>
    <t xml:space="preserve">Bouchon mécanique, vendu dans son coffret </t>
  </si>
  <si>
    <t>Limonade Citron &amp; Gingembre</t>
  </si>
  <si>
    <r>
      <t xml:space="preserve">Coffrets 3x75cl   </t>
    </r>
    <r>
      <rPr>
        <b/>
        <sz val="13"/>
        <rFont val="Josefin sans"/>
      </rPr>
      <t xml:space="preserve">  cartons livrés à plat pour éviter de les abîmer</t>
    </r>
  </si>
  <si>
    <t>12 canettes x 33cl de Bière Blonde</t>
  </si>
  <si>
    <r>
      <t xml:space="preserve">Cartons bouteilles de 24x33cl  </t>
    </r>
    <r>
      <rPr>
        <i/>
        <sz val="10"/>
        <color indexed="60"/>
        <rFont val="Josefin sans"/>
      </rPr>
      <t>PRIX POUR 1 BOUTEILLE</t>
    </r>
  </si>
  <si>
    <t>Blonde N°1 / Blanche N°2 / Ambrée N°3 / Pale Lager N°4 / Brune N°5 / IPA N°6 / Pale Ale N°7 / Bière de saison</t>
  </si>
  <si>
    <t>3 bouteilles de Bière de saison en 75cl</t>
  </si>
  <si>
    <t>Bière Blonde N°1 - 2L</t>
  </si>
  <si>
    <t>Bière de Noël - 2L</t>
  </si>
  <si>
    <t>Décapsuleur métal plat</t>
  </si>
  <si>
    <t>Décapsuleur porte-clé</t>
  </si>
  <si>
    <t>Tapis de bar premium</t>
  </si>
  <si>
    <t>Limonadier</t>
  </si>
  <si>
    <t>Tapis de bar revêtement semelle anti-dérapant en caoutchouc. Bordure de 12mm. 43cmx23,4cm</t>
  </si>
  <si>
    <t>Tire-bouchon avec décapsuleur et coupe capsule</t>
  </si>
  <si>
    <t>Bière N°8 La Triple</t>
  </si>
  <si>
    <t>Bière de Printemps</t>
  </si>
  <si>
    <t>Cola</t>
  </si>
  <si>
    <t>Limonade citron</t>
  </si>
  <si>
    <t>Limonade citron gingembre</t>
  </si>
  <si>
    <r>
      <t xml:space="preserve">Cartons bouteilles de 12x1L </t>
    </r>
    <r>
      <rPr>
        <i/>
        <sz val="10"/>
        <color indexed="60"/>
        <rFont val="Josefin sans"/>
      </rPr>
      <t>PRIX POUR 1 BOUTEILLE</t>
    </r>
  </si>
  <si>
    <t>1L</t>
  </si>
  <si>
    <r>
      <t xml:space="preserve">Cartons canettes de 24x33cl </t>
    </r>
    <r>
      <rPr>
        <b/>
        <i/>
        <sz val="10"/>
        <color indexed="60"/>
        <rFont val="Josefin sans"/>
      </rPr>
      <t>PRIX POUR UNE CANETTE</t>
    </r>
  </si>
  <si>
    <t>Limonades citron sleek</t>
  </si>
  <si>
    <t>Limonades citron gingembre sleek</t>
  </si>
  <si>
    <t>Cola sleek</t>
  </si>
  <si>
    <t xml:space="preserve">Canettes Côte d'Azur© </t>
  </si>
  <si>
    <t>Canettes personnalisées</t>
  </si>
  <si>
    <t>Verres</t>
  </si>
  <si>
    <t>Luna 25cl, 33cl, 50cl</t>
  </si>
  <si>
    <t>Craft Master One 33cl</t>
  </si>
  <si>
    <t>Glass can 33cl</t>
  </si>
  <si>
    <t>Nonic 25cl, 50cl</t>
  </si>
  <si>
    <t>Profile 33cl</t>
  </si>
  <si>
    <t>Pied Edel/Copa 33cl</t>
  </si>
  <si>
    <t>Pied Elite 33cl</t>
  </si>
  <si>
    <t>Textiles</t>
  </si>
  <si>
    <t>T-shirt coton unisex</t>
  </si>
  <si>
    <t>T-shirt sport</t>
  </si>
  <si>
    <t>Sweat unisex</t>
  </si>
  <si>
    <t>Sweat zippé unisex</t>
  </si>
  <si>
    <t>Veste coupe-vent</t>
  </si>
  <si>
    <t>Tablier</t>
  </si>
  <si>
    <t>Chapeaux de paille</t>
  </si>
  <si>
    <t>Bob</t>
  </si>
  <si>
    <t>Bonnet gris ou noir</t>
  </si>
  <si>
    <t>Pin's</t>
  </si>
  <si>
    <t>Plaid polaire</t>
  </si>
  <si>
    <t>Drapeaux</t>
  </si>
  <si>
    <t>Veste softshell HOMME</t>
  </si>
  <si>
    <t>Veste softshell FEMME</t>
  </si>
  <si>
    <t>Veste doudoune HOMME</t>
  </si>
  <si>
    <t>Veste doudoune FEMME</t>
  </si>
  <si>
    <t>Casquettes</t>
  </si>
  <si>
    <t>Ecocup® 25/30cl, 50/60cl 
&amp; carafe 1,5L</t>
  </si>
  <si>
    <t>Gilet doudoune (sans manches) HOMME</t>
  </si>
  <si>
    <t>Gilet doudoune (sans manches) FEMME</t>
  </si>
  <si>
    <t>DÉSIGNATION</t>
  </si>
  <si>
    <t>QUANTITÉ</t>
  </si>
  <si>
    <t>N° LOT</t>
  </si>
  <si>
    <t>6.1</t>
  </si>
  <si>
    <t>6.2</t>
  </si>
  <si>
    <t>7.1</t>
  </si>
  <si>
    <t>7.2</t>
  </si>
  <si>
    <t>8.1</t>
  </si>
  <si>
    <t>8.2</t>
  </si>
  <si>
    <t>9.1</t>
  </si>
  <si>
    <t>9.2</t>
  </si>
  <si>
    <t>10.1</t>
  </si>
  <si>
    <t>10.2</t>
  </si>
  <si>
    <t>12.1</t>
  </si>
  <si>
    <t>12.2</t>
  </si>
  <si>
    <t>12.3</t>
  </si>
  <si>
    <t>12.4</t>
  </si>
  <si>
    <t>13.1</t>
  </si>
  <si>
    <t>13.2</t>
  </si>
  <si>
    <t>13.3</t>
  </si>
  <si>
    <t>14.1</t>
  </si>
  <si>
    <t>14.2</t>
  </si>
  <si>
    <t>14.3</t>
  </si>
  <si>
    <t>15.1</t>
  </si>
  <si>
    <t>16.1</t>
  </si>
  <si>
    <t>16.2</t>
  </si>
  <si>
    <t>16.3</t>
  </si>
  <si>
    <t>16.4</t>
  </si>
  <si>
    <t>16.5</t>
  </si>
  <si>
    <t>16.6</t>
  </si>
  <si>
    <t>16.7</t>
  </si>
  <si>
    <t>16.8</t>
  </si>
  <si>
    <t>17.1</t>
  </si>
  <si>
    <t>Carafe 1,5L</t>
  </si>
  <si>
    <t>50cl</t>
  </si>
  <si>
    <t>25cl</t>
  </si>
  <si>
    <t>33cl</t>
  </si>
  <si>
    <t>17.2</t>
  </si>
  <si>
    <t>17.3</t>
  </si>
  <si>
    <t>17.4</t>
  </si>
  <si>
    <t>17.7</t>
  </si>
  <si>
    <t>17.8</t>
  </si>
  <si>
    <t>18.1</t>
  </si>
  <si>
    <t>18.2</t>
  </si>
  <si>
    <t>18.4</t>
  </si>
  <si>
    <t>18.3</t>
  </si>
  <si>
    <t>18.5</t>
  </si>
  <si>
    <t>18.6</t>
  </si>
  <si>
    <t>18.7</t>
  </si>
  <si>
    <t>18.8</t>
  </si>
  <si>
    <t>18.9</t>
  </si>
  <si>
    <t>19.1</t>
  </si>
  <si>
    <t>19.4</t>
  </si>
  <si>
    <t>19.5</t>
  </si>
  <si>
    <t>19.6</t>
  </si>
  <si>
    <t>19.7</t>
  </si>
  <si>
    <t>19.8</t>
  </si>
  <si>
    <t>19.9</t>
  </si>
  <si>
    <t>Contacts</t>
  </si>
  <si>
    <t>N°SIRET :</t>
  </si>
  <si>
    <t>Mail :</t>
  </si>
  <si>
    <t>Tél. :</t>
  </si>
  <si>
    <t>TOTAL HT</t>
  </si>
  <si>
    <t>Px Unit. HT</t>
  </si>
  <si>
    <t>Bière L'Estivale</t>
  </si>
  <si>
    <t>Sur devis (remplir champs Remarques)</t>
  </si>
  <si>
    <t>Nom Entreprise :</t>
  </si>
  <si>
    <t xml:space="preserve">Coffret type 5 bouteilles + 1 verre            </t>
  </si>
  <si>
    <t xml:space="preserve">Adresse de facturation : </t>
  </si>
  <si>
    <t>BON DE COMMANDE</t>
  </si>
  <si>
    <t>Remarques</t>
  </si>
  <si>
    <t>Adresse de livraison :</t>
  </si>
  <si>
    <t>Total TVA 20%</t>
  </si>
  <si>
    <t>Quantité totale de produits commandés</t>
  </si>
  <si>
    <t>Frais de livraison 06 Monaco</t>
  </si>
  <si>
    <t>Franco Livraison 300€ HT sur 06 et Monaco - Autres lieux sur devis</t>
  </si>
  <si>
    <t>Chèque</t>
  </si>
  <si>
    <t>Virement</t>
  </si>
  <si>
    <t>Espèces</t>
  </si>
  <si>
    <t>Forme de canette, 33cl</t>
  </si>
  <si>
    <t>Empilables, 33cl</t>
  </si>
  <si>
    <t>Modalité de paiement (paiement à 30 jours après réception facture) 
Rayer la mention inutile</t>
  </si>
  <si>
    <t>5 bières et-ou sodas + 1 verre "profile" 39cl avec logo - (remplir champs remarques)</t>
  </si>
  <si>
    <t>Blonde N°1 / Blonde N°2 / Ambrée N°3 en 75cl</t>
  </si>
  <si>
    <t xml:space="preserve">Blonde N°1 / Blanche N°2 / Ambrée N°3 / Pale Lager N°4 / Brune N°5 / IPA N°6 </t>
  </si>
  <si>
    <t>Décapsuleur métallique, dessus plastifié, noir ou blanc avec porte-clé / Peux se combiner avec le sceau</t>
  </si>
  <si>
    <r>
      <rPr>
        <b/>
        <sz val="10"/>
        <rFont val="Calibri"/>
        <family val="2"/>
        <scheme val="minor"/>
      </rPr>
      <t>Salarié</t>
    </r>
    <r>
      <rPr>
        <sz val="10"/>
        <rFont val="Calibri"/>
        <family val="2"/>
        <scheme val="minor"/>
      </rPr>
      <t xml:space="preserve"> 
</t>
    </r>
  </si>
  <si>
    <t xml:space="preserve">Bière N°6 IPA </t>
  </si>
  <si>
    <t>Bière HOP!</t>
  </si>
  <si>
    <t>12.5</t>
  </si>
  <si>
    <t xml:space="preserve">Bière Côte d'Azur© </t>
  </si>
  <si>
    <t xml:space="preserve">Seau métallique </t>
  </si>
  <si>
    <t>Seau métallique martelé brut, logo, poignées en corde. Capacité : 6 bouteilles de 33cl (vendu vide)</t>
  </si>
  <si>
    <t>Plaque rectangulaire</t>
  </si>
  <si>
    <t>Décapsuleur magnet</t>
  </si>
  <si>
    <t xml:space="preserve">Plaque métallique rectangulaire, bosselée (40cmx28cm) </t>
  </si>
  <si>
    <t xml:space="preserve">Plaque métallique ronde, bosselée (40cm diam.) </t>
  </si>
  <si>
    <t xml:space="preserve"> Décapsuleur métal plat (7cmx3cm)</t>
  </si>
  <si>
    <t xml:space="preserve">1 Décapsuleur métallique aimanté, dessus plastifié, noir ou blanc </t>
  </si>
  <si>
    <t>17.5/17.6</t>
  </si>
  <si>
    <t>17.9</t>
  </si>
  <si>
    <t>Gilet softshell (veste sans manches)</t>
  </si>
  <si>
    <t>Coffret Saison 6 bouteilles</t>
  </si>
  <si>
    <t>Coffret Dégustation N°1, 2, 3</t>
  </si>
  <si>
    <t>Coffret Bière de saison</t>
  </si>
  <si>
    <t>Casiers bois 33cl</t>
  </si>
  <si>
    <t>13.4</t>
  </si>
  <si>
    <t>Houblon frais du Mercantour</t>
  </si>
  <si>
    <t>Notes d'agrumes, doucement fruitée</t>
  </si>
  <si>
    <t>Ambrée, épices de Noël légère et épicée</t>
  </si>
  <si>
    <t>Total TVA 5,5%</t>
  </si>
  <si>
    <t>Sous-total limonades &amp; cola</t>
  </si>
  <si>
    <t>XS / S / M / L / XL / XXL / XXXL</t>
  </si>
  <si>
    <t>S / M / L / XL / XXL / XXXL</t>
  </si>
  <si>
    <t>Noir ou Blanc</t>
  </si>
  <si>
    <t>Grise ou Verte</t>
  </si>
  <si>
    <t>19.2/19.3</t>
  </si>
  <si>
    <t>S/M ou L/XL</t>
  </si>
  <si>
    <t>Noir ou Gris</t>
  </si>
  <si>
    <t>Ruban noir logo blanc / Ruban blanc logo noir</t>
  </si>
  <si>
    <t>Petit (120x80) Noir ou Blanc</t>
  </si>
  <si>
    <t>Blonde Légére SMaSH</t>
  </si>
  <si>
    <t>Coffrets et Verre</t>
  </si>
  <si>
    <t>Plaque ronde Interieur</t>
  </si>
  <si>
    <t>Plaque ronde Exterieur</t>
  </si>
  <si>
    <t xml:space="preserve">Plaque alu ronde, bosselée (40cm diam.) </t>
  </si>
  <si>
    <t>Grand (150 x90) Noir ou Blanc</t>
  </si>
  <si>
    <t>Blonde N°1 / Blanche N°2 / Ambrée N°3 / 3 Bières de Saison</t>
  </si>
  <si>
    <t>Sous-total Bière, Goodies et Textile</t>
  </si>
  <si>
    <t>Coffret Magnum</t>
  </si>
  <si>
    <t>Complément canettes individuelles par carton complet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</si>
</sst>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&quot;€&quot;_-;\-* #,##0.00\ &quot;€&quot;_-;_-* &quot;-&quot;??\ &quot;€&quot;_-;_-@_-"/>
    <numFmt numFmtId="165" formatCode="_(&quot;€&quot;* #,##0.00_);_(&quot;€&quot;* \(#,##0.00\);_(&quot;€&quot;* &quot;-&quot;??_);_(@_)"/>
  </numFmts>
  <fonts count="38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0"/>
      <color indexed="10"/>
      <name val="Arial"/>
      <family val="2"/>
    </font>
    <font>
      <sz val="10"/>
      <name val="Arial"/>
      <family val="2"/>
    </font>
    <font>
      <sz val="11"/>
      <name val="Josefin sans"/>
    </font>
    <font>
      <i/>
      <sz val="10"/>
      <name val="Josefin sans"/>
    </font>
    <font>
      <i/>
      <sz val="11"/>
      <name val="Josefin sans"/>
    </font>
    <font>
      <sz val="11"/>
      <color indexed="60"/>
      <name val="Josefin sans"/>
    </font>
    <font>
      <i/>
      <sz val="11"/>
      <color indexed="60"/>
      <name val="Josefin sans"/>
    </font>
    <font>
      <i/>
      <sz val="10"/>
      <color indexed="60"/>
      <name val="Josefin sans"/>
    </font>
    <font>
      <b/>
      <i/>
      <sz val="10"/>
      <color indexed="60"/>
      <name val="Josefin sans"/>
    </font>
    <font>
      <b/>
      <sz val="13"/>
      <name val="Josefin sans"/>
    </font>
    <font>
      <u/>
      <sz val="10"/>
      <color theme="10"/>
      <name val="Arial"/>
      <family val="2"/>
    </font>
    <font>
      <sz val="10"/>
      <color rgb="FFC00000"/>
      <name val="Calibri"/>
      <family val="2"/>
      <scheme val="minor"/>
    </font>
    <font>
      <b/>
      <sz val="9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13"/>
      <color rgb="FFC00000"/>
      <name val="Josefin sans"/>
    </font>
    <font>
      <i/>
      <sz val="10"/>
      <name val="Calibri"/>
      <family val="2"/>
      <scheme val="minor"/>
    </font>
    <font>
      <i/>
      <sz val="10"/>
      <name val="Calibri"/>
      <family val="2"/>
    </font>
    <font>
      <b/>
      <sz val="10"/>
      <name val="Arial"/>
      <family val="2"/>
    </font>
    <font>
      <b/>
      <u/>
      <sz val="10"/>
      <color theme="10"/>
      <name val="Arial"/>
      <family val="2"/>
    </font>
    <font>
      <b/>
      <sz val="10"/>
      <color rgb="FFC00000"/>
      <name val="Calibri"/>
      <family val="2"/>
      <scheme val="minor"/>
    </font>
    <font>
      <sz val="10"/>
      <color theme="0"/>
      <name val="Calibri"/>
      <family val="2"/>
      <scheme val="minor"/>
    </font>
    <font>
      <b/>
      <sz val="18"/>
      <color theme="0" tint="-0.499984740745262"/>
      <name val="Calibri"/>
      <family val="2"/>
      <scheme val="minor"/>
    </font>
    <font>
      <sz val="10"/>
      <name val="Josefin Sans Regular"/>
    </font>
    <font>
      <b/>
      <sz val="10"/>
      <name val="Josefin Sans Regular"/>
    </font>
    <font>
      <sz val="11"/>
      <name val="Josefin Sans Regular"/>
    </font>
    <font>
      <i/>
      <sz val="10"/>
      <name val="Josefin Sans Regular"/>
    </font>
    <font>
      <sz val="9"/>
      <name val="Josefin Sans Regular"/>
    </font>
    <font>
      <b/>
      <sz val="9"/>
      <name val="Josefin Sans Regular"/>
    </font>
    <font>
      <sz val="10"/>
      <color theme="1"/>
      <name val="Calibri corps"/>
    </font>
    <font>
      <sz val="10"/>
      <name val="Calibri (Corps)"/>
    </font>
    <font>
      <b/>
      <sz val="11"/>
      <name val="Josefin Sans Regular"/>
    </font>
    <font>
      <i/>
      <sz val="9"/>
      <name val="Calibri"/>
      <family val="2"/>
      <scheme val="minor"/>
    </font>
    <font>
      <b/>
      <sz val="10"/>
      <color rgb="FFC00000"/>
      <name val="Josefin sans"/>
    </font>
    <font>
      <b/>
      <sz val="10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rgb="FFF6FFB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7FFB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3" fillId="0" borderId="0" applyNumberFormat="0" applyFill="0" applyBorder="0" applyAlignment="0" applyProtection="0"/>
    <xf numFmtId="164" fontId="1" fillId="0" borderId="0" applyFont="0" applyFill="0" applyBorder="0" applyAlignment="0" applyProtection="0"/>
  </cellStyleXfs>
  <cellXfs count="210">
    <xf numFmtId="0" fontId="0" fillId="0" borderId="0" xfId="0"/>
    <xf numFmtId="164" fontId="17" fillId="0" borderId="3" xfId="2" applyFont="1" applyFill="1" applyBorder="1" applyAlignment="1" applyProtection="1">
      <alignment horizontal="center" vertical="center"/>
    </xf>
    <xf numFmtId="164" fontId="17" fillId="3" borderId="3" xfId="2" applyFont="1" applyFill="1" applyBorder="1" applyAlignment="1" applyProtection="1">
      <alignment horizontal="center" vertical="center"/>
    </xf>
    <xf numFmtId="164" fontId="17" fillId="3" borderId="9" xfId="2" applyFont="1" applyFill="1" applyBorder="1" applyAlignment="1" applyProtection="1">
      <alignment horizontal="center" vertical="center"/>
    </xf>
    <xf numFmtId="164" fontId="17" fillId="0" borderId="9" xfId="2" applyFont="1" applyFill="1" applyBorder="1" applyAlignment="1" applyProtection="1">
      <alignment horizontal="center" vertical="center"/>
    </xf>
    <xf numFmtId="164" fontId="22" fillId="0" borderId="0" xfId="2" applyFont="1" applyFill="1" applyBorder="1" applyAlignment="1" applyProtection="1">
      <alignment horizontal="center"/>
    </xf>
    <xf numFmtId="164" fontId="17" fillId="0" borderId="3" xfId="2" applyFont="1" applyFill="1" applyBorder="1" applyAlignment="1" applyProtection="1">
      <alignment horizontal="left" vertical="center"/>
    </xf>
    <xf numFmtId="164" fontId="17" fillId="3" borderId="3" xfId="2" applyFont="1" applyFill="1" applyBorder="1" applyAlignment="1" applyProtection="1">
      <alignment horizontal="left" vertical="center"/>
    </xf>
    <xf numFmtId="164" fontId="27" fillId="0" borderId="9" xfId="2" applyFont="1" applyFill="1" applyBorder="1" applyAlignment="1" applyProtection="1">
      <alignment horizontal="center" vertical="center"/>
    </xf>
    <xf numFmtId="0" fontId="33" fillId="4" borderId="11" xfId="0" applyFont="1" applyFill="1" applyBorder="1" applyProtection="1">
      <protection locked="0"/>
    </xf>
    <xf numFmtId="0" fontId="17" fillId="2" borderId="11" xfId="0" applyFont="1" applyFill="1" applyBorder="1" applyProtection="1">
      <protection locked="0"/>
    </xf>
    <xf numFmtId="0" fontId="13" fillId="0" borderId="8" xfId="1" applyBorder="1" applyAlignment="1" applyProtection="1">
      <alignment horizontal="center"/>
    </xf>
    <xf numFmtId="164" fontId="17" fillId="3" borderId="11" xfId="2" applyFont="1" applyFill="1" applyBorder="1" applyAlignment="1" applyProtection="1">
      <alignment horizontal="center" vertical="center"/>
    </xf>
    <xf numFmtId="0" fontId="16" fillId="2" borderId="9" xfId="0" applyFont="1" applyFill="1" applyBorder="1" applyAlignment="1" applyProtection="1">
      <alignment vertical="top"/>
      <protection locked="0"/>
    </xf>
    <xf numFmtId="0" fontId="16" fillId="2" borderId="13" xfId="0" applyFont="1" applyFill="1" applyBorder="1" applyAlignment="1" applyProtection="1">
      <alignment vertical="top"/>
      <protection locked="0"/>
    </xf>
    <xf numFmtId="164" fontId="17" fillId="7" borderId="3" xfId="2" applyFont="1" applyFill="1" applyBorder="1" applyAlignment="1" applyProtection="1">
      <alignment horizontal="center" vertical="center"/>
    </xf>
    <xf numFmtId="164" fontId="37" fillId="3" borderId="9" xfId="2" applyFont="1" applyFill="1" applyBorder="1" applyAlignment="1" applyProtection="1">
      <alignment horizontal="center" vertical="center"/>
    </xf>
    <xf numFmtId="164" fontId="37" fillId="0" borderId="9" xfId="2" applyFont="1" applyFill="1" applyBorder="1" applyAlignment="1" applyProtection="1">
      <alignment horizontal="center" vertical="center"/>
    </xf>
    <xf numFmtId="164" fontId="37" fillId="0" borderId="3" xfId="2" applyFont="1" applyFill="1" applyBorder="1" applyAlignment="1" applyProtection="1">
      <alignment horizontal="center" vertical="center"/>
    </xf>
    <xf numFmtId="164" fontId="15" fillId="3" borderId="9" xfId="2" applyFont="1" applyFill="1" applyBorder="1" applyAlignment="1" applyProtection="1">
      <alignment horizontal="center" vertical="center"/>
    </xf>
    <xf numFmtId="164" fontId="15" fillId="7" borderId="9" xfId="2" applyFont="1" applyFill="1" applyBorder="1" applyAlignment="1" applyProtection="1">
      <alignment horizontal="center" vertical="center"/>
    </xf>
    <xf numFmtId="164" fontId="15" fillId="0" borderId="9" xfId="2" applyFont="1" applyFill="1" applyBorder="1" applyAlignment="1" applyProtection="1">
      <alignment horizontal="center" vertical="center"/>
    </xf>
    <xf numFmtId="164" fontId="15" fillId="0" borderId="3" xfId="2" applyFont="1" applyFill="1" applyBorder="1" applyAlignment="1" applyProtection="1">
      <alignment horizontal="center" vertical="center"/>
    </xf>
    <xf numFmtId="1" fontId="13" fillId="0" borderId="0" xfId="1" applyNumberFormat="1" applyBorder="1" applyAlignment="1" applyProtection="1">
      <alignment horizontal="center"/>
    </xf>
    <xf numFmtId="1" fontId="16" fillId="2" borderId="3" xfId="0" applyNumberFormat="1" applyFont="1" applyFill="1" applyBorder="1" applyAlignment="1" applyProtection="1">
      <alignment horizontal="center" vertical="center"/>
      <protection locked="0"/>
    </xf>
    <xf numFmtId="1" fontId="26" fillId="2" borderId="3" xfId="0" applyNumberFormat="1" applyFont="1" applyFill="1" applyBorder="1" applyAlignment="1" applyProtection="1">
      <alignment horizontal="center" vertical="center"/>
      <protection locked="0"/>
    </xf>
    <xf numFmtId="1" fontId="16" fillId="4" borderId="3" xfId="0" applyNumberFormat="1" applyFont="1" applyFill="1" applyBorder="1" applyAlignment="1" applyProtection="1">
      <alignment horizontal="center" vertical="center"/>
      <protection locked="0"/>
    </xf>
    <xf numFmtId="0" fontId="0" fillId="0" borderId="0" xfId="0" applyProtection="1">
      <protection locked="0"/>
    </xf>
    <xf numFmtId="1" fontId="0" fillId="0" borderId="0" xfId="0" applyNumberFormat="1" applyProtection="1">
      <protection locked="0"/>
    </xf>
    <xf numFmtId="0" fontId="16" fillId="0" borderId="3" xfId="0" applyFont="1" applyBorder="1" applyAlignment="1" applyProtection="1">
      <alignment vertical="top"/>
      <protection locked="0"/>
    </xf>
    <xf numFmtId="0" fontId="4" fillId="0" borderId="0" xfId="0" applyFont="1" applyProtection="1">
      <protection locked="0"/>
    </xf>
    <xf numFmtId="0" fontId="32" fillId="4" borderId="11" xfId="0" applyFont="1" applyFill="1" applyBorder="1" applyAlignment="1" applyProtection="1">
      <alignment vertical="top"/>
      <protection locked="0"/>
    </xf>
    <xf numFmtId="0" fontId="0" fillId="0" borderId="0" xfId="0" applyAlignment="1" applyProtection="1">
      <alignment horizontal="left" vertical="center"/>
      <protection locked="0"/>
    </xf>
    <xf numFmtId="49" fontId="5" fillId="0" borderId="0" xfId="0" applyNumberFormat="1" applyFont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0" fillId="5" borderId="0" xfId="0" applyFill="1" applyProtection="1">
      <protection locked="0"/>
    </xf>
    <xf numFmtId="0" fontId="2" fillId="0" borderId="0" xfId="0" applyFont="1" applyProtection="1">
      <protection locked="0"/>
    </xf>
    <xf numFmtId="0" fontId="3" fillId="0" borderId="0" xfId="0" applyFont="1" applyProtection="1">
      <protection locked="0"/>
    </xf>
    <xf numFmtId="0" fontId="3" fillId="0" borderId="0" xfId="0" applyFont="1" applyAlignment="1" applyProtection="1">
      <alignment vertical="center"/>
      <protection locked="0"/>
    </xf>
    <xf numFmtId="164" fontId="26" fillId="4" borderId="13" xfId="2" applyFont="1" applyFill="1" applyBorder="1" applyAlignment="1" applyProtection="1">
      <alignment horizontal="left" vertical="center"/>
      <protection locked="0"/>
    </xf>
    <xf numFmtId="164" fontId="26" fillId="4" borderId="8" xfId="2" applyFont="1" applyFill="1" applyBorder="1" applyAlignment="1" applyProtection="1">
      <alignment horizontal="left" vertical="center"/>
      <protection locked="0"/>
    </xf>
    <xf numFmtId="164" fontId="26" fillId="4" borderId="9" xfId="2" applyFont="1" applyFill="1" applyBorder="1" applyAlignment="1" applyProtection="1">
      <alignment vertical="center"/>
      <protection locked="0"/>
    </xf>
    <xf numFmtId="164" fontId="26" fillId="4" borderId="8" xfId="2" applyFont="1" applyFill="1" applyBorder="1" applyAlignment="1" applyProtection="1">
      <alignment vertical="center"/>
      <protection locked="0"/>
    </xf>
    <xf numFmtId="164" fontId="26" fillId="4" borderId="7" xfId="2" applyFont="1" applyFill="1" applyBorder="1" applyAlignment="1" applyProtection="1">
      <alignment vertical="center"/>
      <protection locked="0"/>
    </xf>
    <xf numFmtId="0" fontId="26" fillId="0" borderId="0" xfId="0" applyFont="1" applyAlignment="1" applyProtection="1">
      <alignment vertical="center"/>
      <protection locked="0"/>
    </xf>
    <xf numFmtId="0" fontId="0" fillId="0" borderId="0" xfId="0" applyAlignment="1" applyProtection="1">
      <alignment horizontal="center" vertical="center"/>
      <protection locked="0"/>
    </xf>
    <xf numFmtId="1" fontId="0" fillId="0" borderId="0" xfId="0" applyNumberFormat="1" applyAlignment="1" applyProtection="1">
      <alignment vertical="center"/>
      <protection locked="0"/>
    </xf>
    <xf numFmtId="164" fontId="21" fillId="0" borderId="0" xfId="2" applyFont="1" applyFill="1" applyAlignment="1" applyProtection="1">
      <alignment vertical="center"/>
      <protection locked="0"/>
    </xf>
    <xf numFmtId="0" fontId="1" fillId="0" borderId="0" xfId="0" applyFont="1" applyAlignment="1" applyProtection="1">
      <alignment vertical="center"/>
      <protection locked="0"/>
    </xf>
    <xf numFmtId="0" fontId="26" fillId="0" borderId="0" xfId="0" applyFont="1" applyProtection="1">
      <protection locked="0"/>
    </xf>
    <xf numFmtId="0" fontId="0" fillId="0" borderId="0" xfId="0" applyAlignment="1" applyProtection="1">
      <alignment horizontal="center"/>
      <protection locked="0"/>
    </xf>
    <xf numFmtId="164" fontId="21" fillId="0" borderId="0" xfId="2" applyFont="1" applyFill="1" applyProtection="1">
      <protection locked="0"/>
    </xf>
    <xf numFmtId="0" fontId="1" fillId="0" borderId="0" xfId="0" applyFont="1" applyProtection="1">
      <protection locked="0"/>
    </xf>
    <xf numFmtId="164" fontId="21" fillId="0" borderId="2" xfId="2" applyFont="1" applyFill="1" applyBorder="1" applyProtection="1"/>
    <xf numFmtId="164" fontId="21" fillId="0" borderId="0" xfId="2" applyFont="1" applyFill="1" applyBorder="1" applyProtection="1"/>
    <xf numFmtId="164" fontId="21" fillId="0" borderId="0" xfId="2" applyFont="1" applyFill="1" applyBorder="1" applyAlignment="1" applyProtection="1">
      <alignment horizontal="center" vertical="center"/>
    </xf>
    <xf numFmtId="164" fontId="21" fillId="0" borderId="0" xfId="2" applyFont="1" applyFill="1" applyBorder="1" applyAlignment="1" applyProtection="1">
      <alignment horizontal="center"/>
    </xf>
    <xf numFmtId="164" fontId="17" fillId="0" borderId="0" xfId="2" applyFont="1" applyFill="1" applyBorder="1" applyProtection="1"/>
    <xf numFmtId="164" fontId="17" fillId="0" borderId="1" xfId="2" applyFont="1" applyFill="1" applyBorder="1" applyProtection="1"/>
    <xf numFmtId="49" fontId="6" fillId="5" borderId="1" xfId="0" applyNumberFormat="1" applyFont="1" applyFill="1" applyBorder="1"/>
    <xf numFmtId="164" fontId="23" fillId="6" borderId="4" xfId="2" applyFont="1" applyFill="1" applyBorder="1" applyProtection="1"/>
    <xf numFmtId="164" fontId="36" fillId="6" borderId="4" xfId="2" applyFont="1" applyFill="1" applyBorder="1" applyProtection="1"/>
    <xf numFmtId="164" fontId="37" fillId="3" borderId="3" xfId="2" applyFont="1" applyFill="1" applyBorder="1" applyAlignment="1" applyProtection="1">
      <alignment horizontal="center" vertical="center"/>
    </xf>
    <xf numFmtId="164" fontId="37" fillId="7" borderId="3" xfId="2" applyFont="1" applyFill="1" applyBorder="1" applyAlignment="1" applyProtection="1">
      <alignment horizontal="center" vertical="center"/>
    </xf>
    <xf numFmtId="164" fontId="27" fillId="0" borderId="3" xfId="2" applyFont="1" applyFill="1" applyBorder="1" applyAlignment="1" applyProtection="1">
      <alignment horizontal="center" vertical="center"/>
    </xf>
    <xf numFmtId="0" fontId="0" fillId="0" borderId="15" xfId="0" applyBorder="1"/>
    <xf numFmtId="0" fontId="0" fillId="0" borderId="2" xfId="0" applyBorder="1" applyAlignment="1">
      <alignment horizontal="center"/>
    </xf>
    <xf numFmtId="0" fontId="16" fillId="0" borderId="3" xfId="0" applyFont="1" applyBorder="1" applyAlignment="1">
      <alignment vertical="top" wrapText="1"/>
    </xf>
    <xf numFmtId="1" fontId="0" fillId="0" borderId="2" xfId="0" applyNumberFormat="1" applyBorder="1"/>
    <xf numFmtId="0" fontId="1" fillId="0" borderId="6" xfId="0" applyFont="1" applyBorder="1"/>
    <xf numFmtId="1" fontId="0" fillId="0" borderId="0" xfId="0" applyNumberFormat="1"/>
    <xf numFmtId="0" fontId="1" fillId="0" borderId="8" xfId="0" applyFont="1" applyBorder="1"/>
    <xf numFmtId="1" fontId="4" fillId="0" borderId="0" xfId="0" applyNumberFormat="1" applyFont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1" fontId="4" fillId="0" borderId="0" xfId="0" applyNumberFormat="1" applyFont="1" applyAlignment="1">
      <alignment horizontal="center"/>
    </xf>
    <xf numFmtId="0" fontId="1" fillId="0" borderId="8" xfId="0" applyFont="1" applyBorder="1" applyAlignment="1">
      <alignment horizontal="center"/>
    </xf>
    <xf numFmtId="1" fontId="4" fillId="0" borderId="0" xfId="0" applyNumberFormat="1" applyFont="1"/>
    <xf numFmtId="1" fontId="16" fillId="0" borderId="0" xfId="0" applyNumberFormat="1" applyFont="1"/>
    <xf numFmtId="0" fontId="16" fillId="0" borderId="8" xfId="0" applyFont="1" applyBorder="1"/>
    <xf numFmtId="1" fontId="16" fillId="0" borderId="1" xfId="0" applyNumberFormat="1" applyFont="1" applyBorder="1"/>
    <xf numFmtId="0" fontId="16" fillId="0" borderId="7" xfId="0" applyFont="1" applyBorder="1"/>
    <xf numFmtId="0" fontId="31" fillId="0" borderId="3" xfId="0" applyFont="1" applyBorder="1" applyAlignment="1">
      <alignment horizontal="center" vertical="center"/>
    </xf>
    <xf numFmtId="0" fontId="15" fillId="0" borderId="3" xfId="0" applyFont="1" applyBorder="1" applyAlignment="1">
      <alignment horizontal="center" vertical="center"/>
    </xf>
    <xf numFmtId="1" fontId="15" fillId="0" borderId="3" xfId="0" applyNumberFormat="1" applyFont="1" applyBorder="1" applyAlignment="1">
      <alignment horizontal="center" vertical="center"/>
    </xf>
    <xf numFmtId="0" fontId="17" fillId="0" borderId="3" xfId="0" applyFont="1" applyBorder="1" applyAlignment="1">
      <alignment horizontal="center" vertical="center"/>
    </xf>
    <xf numFmtId="0" fontId="31" fillId="6" borderId="3" xfId="0" applyFont="1" applyFill="1" applyBorder="1" applyAlignment="1">
      <alignment vertical="center"/>
    </xf>
    <xf numFmtId="49" fontId="18" fillId="6" borderId="15" xfId="0" applyNumberFormat="1" applyFont="1" applyFill="1" applyBorder="1"/>
    <xf numFmtId="0" fontId="14" fillId="6" borderId="4" xfId="0" applyFont="1" applyFill="1" applyBorder="1" applyAlignment="1">
      <alignment horizontal="center"/>
    </xf>
    <xf numFmtId="0" fontId="27" fillId="0" borderId="3" xfId="0" applyFont="1" applyBorder="1" applyAlignment="1">
      <alignment horizontal="center" vertical="center"/>
    </xf>
    <xf numFmtId="49" fontId="5" fillId="0" borderId="5" xfId="0" applyNumberFormat="1" applyFont="1" applyBorder="1" applyAlignment="1">
      <alignment horizontal="left" vertical="center"/>
    </xf>
    <xf numFmtId="49" fontId="35" fillId="0" borderId="3" xfId="0" applyNumberFormat="1" applyFont="1" applyBorder="1" applyAlignment="1">
      <alignment horizontal="right" vertical="center" wrapText="1"/>
    </xf>
    <xf numFmtId="49" fontId="5" fillId="3" borderId="5" xfId="0" applyNumberFormat="1" applyFont="1" applyFill="1" applyBorder="1" applyAlignment="1">
      <alignment horizontal="left" vertical="center"/>
    </xf>
    <xf numFmtId="49" fontId="19" fillId="3" borderId="3" xfId="0" applyNumberFormat="1" applyFont="1" applyFill="1" applyBorder="1" applyAlignment="1">
      <alignment horizontal="right" vertical="center" wrapText="1"/>
    </xf>
    <xf numFmtId="49" fontId="5" fillId="0" borderId="5" xfId="0" applyNumberFormat="1" applyFont="1" applyBorder="1" applyAlignment="1">
      <alignment vertical="center"/>
    </xf>
    <xf numFmtId="49" fontId="19" fillId="0" borderId="3" xfId="0" applyNumberFormat="1" applyFont="1" applyBorder="1" applyAlignment="1">
      <alignment horizontal="right" vertical="center" wrapText="1"/>
    </xf>
    <xf numFmtId="49" fontId="34" fillId="0" borderId="3" xfId="0" applyNumberFormat="1" applyFont="1" applyBorder="1" applyAlignment="1">
      <alignment horizontal="center" vertical="center"/>
    </xf>
    <xf numFmtId="49" fontId="5" fillId="3" borderId="5" xfId="0" applyNumberFormat="1" applyFont="1" applyFill="1" applyBorder="1" applyAlignment="1">
      <alignment horizontal="left" vertical="center" wrapText="1"/>
    </xf>
    <xf numFmtId="49" fontId="20" fillId="3" borderId="3" xfId="0" applyNumberFormat="1" applyFont="1" applyFill="1" applyBorder="1" applyAlignment="1">
      <alignment horizontal="right" vertical="center" wrapText="1"/>
    </xf>
    <xf numFmtId="0" fontId="27" fillId="6" borderId="3" xfId="0" applyFont="1" applyFill="1" applyBorder="1" applyAlignment="1">
      <alignment horizontal="center"/>
    </xf>
    <xf numFmtId="49" fontId="18" fillId="6" borderId="4" xfId="0" applyNumberFormat="1" applyFont="1" applyFill="1" applyBorder="1"/>
    <xf numFmtId="49" fontId="5" fillId="3" borderId="5" xfId="0" applyNumberFormat="1" applyFont="1" applyFill="1" applyBorder="1" applyAlignment="1">
      <alignment vertical="center"/>
    </xf>
    <xf numFmtId="49" fontId="35" fillId="3" borderId="3" xfId="0" applyNumberFormat="1" applyFont="1" applyFill="1" applyBorder="1" applyAlignment="1">
      <alignment horizontal="right" vertical="center" wrapText="1"/>
    </xf>
    <xf numFmtId="0" fontId="27" fillId="3" borderId="3" xfId="0" applyFont="1" applyFill="1" applyBorder="1" applyAlignment="1">
      <alignment horizontal="center" vertical="center"/>
    </xf>
    <xf numFmtId="49" fontId="18" fillId="5" borderId="12" xfId="0" applyNumberFormat="1" applyFont="1" applyFill="1" applyBorder="1"/>
    <xf numFmtId="49" fontId="18" fillId="5" borderId="2" xfId="0" applyNumberFormat="1" applyFont="1" applyFill="1" applyBorder="1"/>
    <xf numFmtId="49" fontId="6" fillId="5" borderId="14" xfId="0" applyNumberFormat="1" applyFont="1" applyFill="1" applyBorder="1" applyAlignment="1">
      <alignment vertical="center"/>
    </xf>
    <xf numFmtId="49" fontId="6" fillId="5" borderId="1" xfId="0" applyNumberFormat="1" applyFont="1" applyFill="1" applyBorder="1" applyAlignment="1">
      <alignment vertical="center"/>
    </xf>
    <xf numFmtId="49" fontId="19" fillId="0" borderId="3" xfId="0" applyNumberFormat="1" applyFont="1" applyBorder="1" applyAlignment="1">
      <alignment horizontal="left" wrapText="1"/>
    </xf>
    <xf numFmtId="49" fontId="19" fillId="3" borderId="3" xfId="0" applyNumberFormat="1" applyFont="1" applyFill="1" applyBorder="1" applyAlignment="1">
      <alignment horizontal="left" wrapText="1"/>
    </xf>
    <xf numFmtId="0" fontId="27" fillId="0" borderId="9" xfId="0" applyFont="1" applyBorder="1" applyAlignment="1">
      <alignment horizontal="center" vertical="center"/>
    </xf>
    <xf numFmtId="49" fontId="16" fillId="3" borderId="3" xfId="0" applyNumberFormat="1" applyFont="1" applyFill="1" applyBorder="1" applyAlignment="1">
      <alignment horizontal="center" vertical="center" wrapText="1"/>
    </xf>
    <xf numFmtId="49" fontId="16" fillId="0" borderId="3" xfId="0" applyNumberFormat="1" applyFont="1" applyBorder="1" applyAlignment="1">
      <alignment horizontal="center" vertical="center" wrapText="1"/>
    </xf>
    <xf numFmtId="0" fontId="27" fillId="5" borderId="3" xfId="0" applyFont="1" applyFill="1" applyBorder="1" applyAlignment="1">
      <alignment horizontal="center" vertical="center"/>
    </xf>
    <xf numFmtId="49" fontId="6" fillId="5" borderId="15" xfId="0" applyNumberFormat="1" applyFont="1" applyFill="1" applyBorder="1" applyAlignment="1">
      <alignment vertical="center"/>
    </xf>
    <xf numFmtId="49" fontId="6" fillId="5" borderId="4" xfId="0" applyNumberFormat="1" applyFont="1" applyFill="1" applyBorder="1" applyAlignment="1">
      <alignment vertical="center"/>
    </xf>
    <xf numFmtId="49" fontId="6" fillId="5" borderId="14" xfId="0" applyNumberFormat="1" applyFont="1" applyFill="1" applyBorder="1"/>
    <xf numFmtId="49" fontId="7" fillId="3" borderId="5" xfId="0" applyNumberFormat="1" applyFont="1" applyFill="1" applyBorder="1" applyAlignment="1">
      <alignment horizontal="left" vertical="center" wrapText="1"/>
    </xf>
    <xf numFmtId="49" fontId="5" fillId="0" borderId="1" xfId="0" applyNumberFormat="1" applyFont="1" applyBorder="1" applyAlignment="1">
      <alignment horizontal="left" vertical="center"/>
    </xf>
    <xf numFmtId="49" fontId="5" fillId="3" borderId="1" xfId="0" applyNumberFormat="1" applyFont="1" applyFill="1" applyBorder="1" applyAlignment="1">
      <alignment horizontal="left" vertical="center"/>
    </xf>
    <xf numFmtId="49" fontId="5" fillId="7" borderId="5" xfId="0" applyNumberFormat="1" applyFont="1" applyFill="1" applyBorder="1" applyAlignment="1">
      <alignment vertical="center"/>
    </xf>
    <xf numFmtId="49" fontId="19" fillId="7" borderId="3" xfId="0" applyNumberFormat="1" applyFont="1" applyFill="1" applyBorder="1" applyAlignment="1">
      <alignment horizontal="right" vertical="center" wrapText="1"/>
    </xf>
    <xf numFmtId="0" fontId="20" fillId="7" borderId="0" xfId="0" applyFont="1" applyFill="1" applyAlignment="1">
      <alignment horizontal="right" vertical="center" wrapText="1"/>
    </xf>
    <xf numFmtId="49" fontId="5" fillId="0" borderId="6" xfId="0" applyNumberFormat="1" applyFont="1" applyBorder="1" applyAlignment="1">
      <alignment horizontal="left" vertical="center"/>
    </xf>
    <xf numFmtId="49" fontId="5" fillId="3" borderId="6" xfId="0" applyNumberFormat="1" applyFont="1" applyFill="1" applyBorder="1" applyAlignment="1">
      <alignment vertical="center"/>
    </xf>
    <xf numFmtId="49" fontId="5" fillId="0" borderId="6" xfId="0" applyNumberFormat="1" applyFont="1" applyBorder="1" applyAlignment="1">
      <alignment vertical="center"/>
    </xf>
    <xf numFmtId="49" fontId="28" fillId="3" borderId="6" xfId="0" applyNumberFormat="1" applyFont="1" applyFill="1" applyBorder="1" applyAlignment="1">
      <alignment vertical="center"/>
    </xf>
    <xf numFmtId="49" fontId="28" fillId="0" borderId="6" xfId="0" applyNumberFormat="1" applyFont="1" applyBorder="1" applyAlignment="1">
      <alignment vertical="center"/>
    </xf>
    <xf numFmtId="49" fontId="28" fillId="3" borderId="5" xfId="0" applyNumberFormat="1" applyFont="1" applyFill="1" applyBorder="1" applyAlignment="1">
      <alignment vertical="center"/>
    </xf>
    <xf numFmtId="49" fontId="29" fillId="3" borderId="3" xfId="0" applyNumberFormat="1" applyFont="1" applyFill="1" applyBorder="1" applyAlignment="1">
      <alignment horizontal="left" vertical="center" wrapText="1"/>
    </xf>
    <xf numFmtId="49" fontId="28" fillId="0" borderId="6" xfId="0" applyNumberFormat="1" applyFont="1" applyBorder="1" applyAlignment="1">
      <alignment horizontal="left" vertical="center"/>
    </xf>
    <xf numFmtId="49" fontId="29" fillId="0" borderId="3" xfId="0" applyNumberFormat="1" applyFont="1" applyBorder="1" applyAlignment="1">
      <alignment horizontal="right" vertical="center" wrapText="1"/>
    </xf>
    <xf numFmtId="49" fontId="29" fillId="3" borderId="3" xfId="0" applyNumberFormat="1" applyFont="1" applyFill="1" applyBorder="1" applyAlignment="1">
      <alignment horizontal="right" vertical="center" wrapText="1"/>
    </xf>
    <xf numFmtId="49" fontId="28" fillId="3" borderId="6" xfId="0" applyNumberFormat="1" applyFont="1" applyFill="1" applyBorder="1" applyAlignment="1">
      <alignment horizontal="left" vertical="center"/>
    </xf>
    <xf numFmtId="49" fontId="28" fillId="0" borderId="5" xfId="0" applyNumberFormat="1" applyFont="1" applyBorder="1" applyAlignment="1">
      <alignment vertical="center"/>
    </xf>
    <xf numFmtId="164" fontId="26" fillId="0" borderId="9" xfId="2" applyFont="1" applyFill="1" applyBorder="1" applyAlignment="1" applyProtection="1">
      <alignment vertical="center"/>
    </xf>
    <xf numFmtId="164" fontId="26" fillId="0" borderId="11" xfId="2" applyFont="1" applyFill="1" applyBorder="1" applyAlignment="1" applyProtection="1">
      <alignment vertical="center"/>
    </xf>
    <xf numFmtId="164" fontId="26" fillId="0" borderId="10" xfId="2" applyFont="1" applyFill="1" applyBorder="1" applyAlignment="1" applyProtection="1">
      <alignment vertical="center"/>
    </xf>
    <xf numFmtId="1" fontId="26" fillId="0" borderId="3" xfId="0" applyNumberFormat="1" applyFont="1" applyBorder="1" applyAlignment="1">
      <alignment vertical="center" wrapText="1"/>
    </xf>
    <xf numFmtId="165" fontId="15" fillId="0" borderId="3" xfId="0" applyNumberFormat="1" applyFont="1" applyBorder="1" applyAlignment="1">
      <alignment vertical="center"/>
    </xf>
    <xf numFmtId="0" fontId="16" fillId="6" borderId="5" xfId="0" applyFont="1" applyFill="1" applyBorder="1"/>
    <xf numFmtId="49" fontId="36" fillId="6" borderId="5" xfId="0" applyNumberFormat="1" applyFont="1" applyFill="1" applyBorder="1"/>
    <xf numFmtId="49" fontId="18" fillId="5" borderId="6" xfId="0" applyNumberFormat="1" applyFont="1" applyFill="1" applyBorder="1"/>
    <xf numFmtId="49" fontId="6" fillId="5" borderId="7" xfId="0" applyNumberFormat="1" applyFont="1" applyFill="1" applyBorder="1" applyAlignment="1">
      <alignment vertical="center"/>
    </xf>
    <xf numFmtId="49" fontId="6" fillId="5" borderId="5" xfId="0" applyNumberFormat="1" applyFont="1" applyFill="1" applyBorder="1" applyAlignment="1">
      <alignment vertical="center"/>
    </xf>
    <xf numFmtId="49" fontId="6" fillId="5" borderId="7" xfId="0" applyNumberFormat="1" applyFont="1" applyFill="1" applyBorder="1"/>
    <xf numFmtId="1" fontId="14" fillId="6" borderId="4" xfId="0" applyNumberFormat="1" applyFont="1" applyFill="1" applyBorder="1"/>
    <xf numFmtId="0" fontId="26" fillId="0" borderId="12" xfId="0" applyFont="1" applyBorder="1" applyAlignment="1">
      <alignment horizontal="center" vertical="center" wrapText="1"/>
    </xf>
    <xf numFmtId="0" fontId="26" fillId="0" borderId="2" xfId="0" applyFont="1" applyBorder="1" applyAlignment="1">
      <alignment horizontal="center" vertical="center" wrapText="1"/>
    </xf>
    <xf numFmtId="0" fontId="26" fillId="0" borderId="6" xfId="0" applyFont="1" applyBorder="1" applyAlignment="1">
      <alignment horizontal="center" vertical="center" wrapText="1"/>
    </xf>
    <xf numFmtId="0" fontId="26" fillId="0" borderId="13" xfId="0" applyFont="1" applyBorder="1" applyAlignment="1">
      <alignment horizontal="center" vertical="center" wrapText="1"/>
    </xf>
    <xf numFmtId="0" fontId="26" fillId="0" borderId="0" xfId="0" applyFont="1" applyAlignment="1">
      <alignment horizontal="center" vertical="center" wrapText="1"/>
    </xf>
    <xf numFmtId="0" fontId="26" fillId="0" borderId="8" xfId="0" applyFont="1" applyBorder="1" applyAlignment="1">
      <alignment horizontal="center" vertical="center" wrapText="1"/>
    </xf>
    <xf numFmtId="0" fontId="26" fillId="0" borderId="14" xfId="0" applyFont="1" applyBorder="1" applyAlignment="1">
      <alignment horizontal="center" vertical="center" wrapText="1"/>
    </xf>
    <xf numFmtId="0" fontId="26" fillId="0" borderId="1" xfId="0" applyFont="1" applyBorder="1" applyAlignment="1">
      <alignment horizontal="center" vertical="center" wrapText="1"/>
    </xf>
    <xf numFmtId="0" fontId="26" fillId="0" borderId="7" xfId="0" applyFont="1" applyBorder="1" applyAlignment="1">
      <alignment horizontal="center" vertical="center" wrapText="1"/>
    </xf>
    <xf numFmtId="0" fontId="27" fillId="0" borderId="12" xfId="0" applyFont="1" applyBorder="1" applyAlignment="1">
      <alignment horizontal="center" vertical="center"/>
    </xf>
    <xf numFmtId="0" fontId="27" fillId="0" borderId="13" xfId="0" applyFont="1" applyBorder="1" applyAlignment="1">
      <alignment horizontal="center" vertical="center"/>
    </xf>
    <xf numFmtId="0" fontId="27" fillId="0" borderId="11" xfId="0" applyFont="1" applyBorder="1" applyAlignment="1">
      <alignment horizontal="center" vertical="center"/>
    </xf>
    <xf numFmtId="0" fontId="27" fillId="0" borderId="10" xfId="0" applyFont="1" applyBorder="1" applyAlignment="1">
      <alignment horizontal="center" vertical="center"/>
    </xf>
    <xf numFmtId="0" fontId="26" fillId="0" borderId="15" xfId="0" applyFont="1" applyBorder="1" applyAlignment="1">
      <alignment horizontal="left" vertical="center" wrapText="1"/>
    </xf>
    <xf numFmtId="0" fontId="26" fillId="0" borderId="5" xfId="0" applyFont="1" applyBorder="1" applyAlignment="1">
      <alignment horizontal="left" vertical="center" wrapText="1"/>
    </xf>
    <xf numFmtId="0" fontId="26" fillId="0" borderId="3" xfId="0" applyFont="1" applyBorder="1" applyAlignment="1">
      <alignment horizontal="center" vertical="center" wrapText="1"/>
    </xf>
    <xf numFmtId="0" fontId="30" fillId="0" borderId="3" xfId="0" applyFont="1" applyBorder="1" applyAlignment="1">
      <alignment horizontal="center" vertical="center"/>
    </xf>
    <xf numFmtId="0" fontId="31" fillId="0" borderId="3" xfId="0" applyFont="1" applyBorder="1" applyAlignment="1">
      <alignment horizontal="center" vertical="center"/>
    </xf>
    <xf numFmtId="0" fontId="30" fillId="0" borderId="15" xfId="0" applyFont="1" applyBorder="1" applyAlignment="1">
      <alignment horizontal="center" vertical="center"/>
    </xf>
    <xf numFmtId="0" fontId="30" fillId="0" borderId="5" xfId="0" applyFont="1" applyBorder="1" applyAlignment="1">
      <alignment horizontal="center" vertical="center"/>
    </xf>
    <xf numFmtId="0" fontId="26" fillId="0" borderId="15" xfId="0" applyFont="1" applyBorder="1" applyAlignment="1">
      <alignment horizontal="center" vertical="center" wrapText="1"/>
    </xf>
    <xf numFmtId="0" fontId="26" fillId="0" borderId="5" xfId="0" applyFont="1" applyBorder="1" applyAlignment="1">
      <alignment horizontal="center" vertical="center" wrapText="1"/>
    </xf>
    <xf numFmtId="164" fontId="26" fillId="0" borderId="15" xfId="2" applyFont="1" applyFill="1" applyBorder="1" applyAlignment="1" applyProtection="1">
      <alignment horizontal="left" vertical="center"/>
    </xf>
    <xf numFmtId="164" fontId="26" fillId="0" borderId="5" xfId="2" applyFont="1" applyFill="1" applyBorder="1" applyAlignment="1" applyProtection="1">
      <alignment horizontal="left" vertical="center"/>
    </xf>
    <xf numFmtId="0" fontId="3" fillId="4" borderId="13" xfId="0" applyFont="1" applyFill="1" applyBorder="1" applyAlignment="1" applyProtection="1">
      <alignment horizontal="center" vertical="center"/>
      <protection locked="0"/>
    </xf>
    <xf numFmtId="0" fontId="3" fillId="4" borderId="8" xfId="0" applyFont="1" applyFill="1" applyBorder="1" applyAlignment="1" applyProtection="1">
      <alignment horizontal="center" vertical="center"/>
      <protection locked="0"/>
    </xf>
    <xf numFmtId="0" fontId="3" fillId="4" borderId="14" xfId="0" applyFont="1" applyFill="1" applyBorder="1" applyAlignment="1" applyProtection="1">
      <alignment horizontal="center" vertical="center"/>
      <protection locked="0"/>
    </xf>
    <xf numFmtId="0" fontId="3" fillId="4" borderId="7" xfId="0" applyFont="1" applyFill="1" applyBorder="1" applyAlignment="1" applyProtection="1">
      <alignment horizontal="center" vertical="center"/>
      <protection locked="0"/>
    </xf>
    <xf numFmtId="164" fontId="26" fillId="0" borderId="15" xfId="2" applyFont="1" applyFill="1" applyBorder="1" applyAlignment="1" applyProtection="1">
      <alignment horizontal="left" vertical="center" wrapText="1"/>
    </xf>
    <xf numFmtId="164" fontId="26" fillId="0" borderId="5" xfId="2" applyFont="1" applyFill="1" applyBorder="1" applyAlignment="1" applyProtection="1">
      <alignment horizontal="left" vertical="center" wrapText="1"/>
    </xf>
    <xf numFmtId="49" fontId="5" fillId="3" borderId="6" xfId="0" applyNumberFormat="1" applyFont="1" applyFill="1" applyBorder="1" applyAlignment="1">
      <alignment horizontal="left" vertical="center"/>
    </xf>
    <xf numFmtId="49" fontId="5" fillId="3" borderId="7" xfId="0" applyNumberFormat="1" applyFont="1" applyFill="1" applyBorder="1" applyAlignment="1">
      <alignment horizontal="left" vertical="center"/>
    </xf>
    <xf numFmtId="1" fontId="26" fillId="0" borderId="15" xfId="0" applyNumberFormat="1" applyFont="1" applyBorder="1" applyAlignment="1">
      <alignment horizontal="center" vertical="center" wrapText="1"/>
    </xf>
    <xf numFmtId="1" fontId="26" fillId="0" borderId="5" xfId="0" applyNumberFormat="1" applyFont="1" applyBorder="1" applyAlignment="1">
      <alignment horizontal="center" vertical="center" wrapText="1"/>
    </xf>
    <xf numFmtId="0" fontId="27" fillId="5" borderId="3" xfId="0" applyFont="1" applyFill="1" applyBorder="1" applyAlignment="1">
      <alignment horizontal="center"/>
    </xf>
    <xf numFmtId="0" fontId="27" fillId="0" borderId="9" xfId="0" applyFont="1" applyBorder="1" applyAlignment="1">
      <alignment horizontal="center" vertical="center"/>
    </xf>
    <xf numFmtId="49" fontId="5" fillId="0" borderId="6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left" vertical="center"/>
    </xf>
    <xf numFmtId="49" fontId="5" fillId="0" borderId="7" xfId="0" applyNumberFormat="1" applyFont="1" applyBorder="1" applyAlignment="1">
      <alignment horizontal="left" vertical="center"/>
    </xf>
    <xf numFmtId="49" fontId="5" fillId="0" borderId="2" xfId="0" applyNumberFormat="1" applyFont="1" applyBorder="1" applyAlignment="1">
      <alignment horizontal="left" vertical="center"/>
    </xf>
    <xf numFmtId="49" fontId="5" fillId="0" borderId="1" xfId="0" applyNumberFormat="1" applyFont="1" applyBorder="1" applyAlignment="1">
      <alignment horizontal="left" vertical="center"/>
    </xf>
    <xf numFmtId="49" fontId="28" fillId="0" borderId="9" xfId="0" applyNumberFormat="1" applyFont="1" applyBorder="1" applyAlignment="1">
      <alignment horizontal="left" vertical="center"/>
    </xf>
    <xf numFmtId="49" fontId="28" fillId="0" borderId="10" xfId="0" applyNumberFormat="1" applyFont="1" applyBorder="1" applyAlignment="1">
      <alignment horizontal="left" vertical="center"/>
    </xf>
    <xf numFmtId="49" fontId="5" fillId="3" borderId="6" xfId="0" applyNumberFormat="1" applyFont="1" applyFill="1" applyBorder="1" applyAlignment="1">
      <alignment horizontal="left" vertical="center" wrapText="1"/>
    </xf>
    <xf numFmtId="49" fontId="5" fillId="3" borderId="8" xfId="0" applyNumberFormat="1" applyFont="1" applyFill="1" applyBorder="1" applyAlignment="1">
      <alignment horizontal="left" vertical="center" wrapText="1"/>
    </xf>
    <xf numFmtId="49" fontId="5" fillId="3" borderId="7" xfId="0" applyNumberFormat="1" applyFont="1" applyFill="1" applyBorder="1" applyAlignment="1">
      <alignment horizontal="left" vertical="center" wrapText="1"/>
    </xf>
    <xf numFmtId="0" fontId="27" fillId="0" borderId="3" xfId="0" applyFont="1" applyBorder="1" applyAlignment="1">
      <alignment horizontal="center" vertical="center"/>
    </xf>
    <xf numFmtId="0" fontId="26" fillId="0" borderId="8" xfId="0" applyFont="1" applyBorder="1" applyAlignment="1">
      <alignment horizontal="center"/>
    </xf>
    <xf numFmtId="0" fontId="26" fillId="0" borderId="7" xfId="0" applyFont="1" applyBorder="1" applyAlignment="1">
      <alignment horizontal="center"/>
    </xf>
    <xf numFmtId="0" fontId="24" fillId="0" borderId="12" xfId="0" applyFont="1" applyBorder="1" applyAlignment="1">
      <alignment horizontal="center"/>
    </xf>
    <xf numFmtId="0" fontId="24" fillId="0" borderId="13" xfId="0" applyFont="1" applyBorder="1" applyAlignment="1">
      <alignment horizontal="center"/>
    </xf>
    <xf numFmtId="0" fontId="24" fillId="0" borderId="14" xfId="0" applyFont="1" applyBorder="1" applyAlignment="1">
      <alignment horizontal="center"/>
    </xf>
    <xf numFmtId="0" fontId="13" fillId="0" borderId="0" xfId="1" applyBorder="1" applyAlignment="1" applyProtection="1">
      <alignment horizontal="center"/>
    </xf>
    <xf numFmtId="0" fontId="13" fillId="0" borderId="8" xfId="1" applyBorder="1" applyAlignment="1" applyProtection="1">
      <alignment horizontal="center"/>
    </xf>
    <xf numFmtId="0" fontId="4" fillId="0" borderId="0" xfId="0" applyFont="1" applyAlignment="1">
      <alignment horizontal="center"/>
    </xf>
    <xf numFmtId="0" fontId="4" fillId="0" borderId="8" xfId="0" applyFont="1" applyBorder="1" applyAlignment="1">
      <alignment horizontal="center"/>
    </xf>
    <xf numFmtId="0" fontId="4" fillId="0" borderId="0" xfId="0" applyFont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4" borderId="11" xfId="0" applyFont="1" applyFill="1" applyBorder="1" applyAlignment="1" applyProtection="1">
      <alignment horizontal="center"/>
      <protection locked="0"/>
    </xf>
    <xf numFmtId="0" fontId="4" fillId="4" borderId="10" xfId="0" applyFont="1" applyFill="1" applyBorder="1" applyAlignment="1" applyProtection="1">
      <alignment horizontal="center"/>
      <protection locked="0"/>
    </xf>
    <xf numFmtId="0" fontId="16" fillId="2" borderId="13" xfId="0" applyFont="1" applyFill="1" applyBorder="1" applyAlignment="1" applyProtection="1">
      <alignment horizontal="left" vertical="top"/>
      <protection locked="0"/>
    </xf>
    <xf numFmtId="0" fontId="25" fillId="0" borderId="13" xfId="0" applyFont="1" applyBorder="1" applyAlignment="1">
      <alignment horizontal="center" vertical="center"/>
    </xf>
    <xf numFmtId="0" fontId="25" fillId="0" borderId="0" xfId="0" applyFont="1" applyAlignment="1">
      <alignment horizontal="center" vertical="center"/>
    </xf>
    <xf numFmtId="0" fontId="25" fillId="0" borderId="8" xfId="0" applyFont="1" applyBorder="1" applyAlignment="1">
      <alignment horizontal="center" vertical="center"/>
    </xf>
  </cellXfs>
  <cellStyles count="3">
    <cellStyle name="Lien hypertexte" xfId="1" builtinId="8"/>
    <cellStyle name="Monétaire" xfId="2" builtinId="4"/>
    <cellStyle name="Normal" xfId="0" builtinId="0"/>
  </cellStyles>
  <dxfs count="0"/>
  <tableStyles count="0" defaultTableStyle="TableStyleMedium2" defaultPivotStyle="PivotStyleLight16"/>
  <colors>
    <mruColors>
      <color rgb="FFF7FFB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306134</xdr:colOff>
      <xdr:row>4</xdr:row>
      <xdr:rowOff>133684</xdr:rowOff>
    </xdr:from>
    <xdr:to>
      <xdr:col>6</xdr:col>
      <xdr:colOff>2673</xdr:colOff>
      <xdr:row>14</xdr:row>
      <xdr:rowOff>120316</xdr:rowOff>
    </xdr:to>
    <xdr:pic>
      <xdr:nvPicPr>
        <xdr:cNvPr id="5824" name="Image 2">
          <a:extLst>
            <a:ext uri="{FF2B5EF4-FFF2-40B4-BE49-F238E27FC236}">
              <a16:creationId xmlns:a16="http://schemas.microsoft.com/office/drawing/2014/main" id="{FCDCE7ED-7913-1893-EA15-F9E3EF35EC7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83397" y="1096210"/>
          <a:ext cx="2046769" cy="157747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FE7875-56DC-AD4D-9EF0-A1BE75781A84}">
  <dimension ref="A1:F131"/>
  <sheetViews>
    <sheetView showGridLines="0" tabSelected="1" view="pageBreakPreview" topLeftCell="A82" zoomScale="85" zoomScaleNormal="100" zoomScaleSheetLayoutView="85" workbookViewId="0">
      <selection activeCell="E20" sqref="E20"/>
    </sheetView>
  </sheetViews>
  <sheetFormatPr baseColWidth="10" defaultColWidth="11.5" defaultRowHeight="13"/>
  <cols>
    <col min="1" max="1" width="7.83203125" style="49" customWidth="1"/>
    <col min="2" max="2" width="35.6640625" style="27" customWidth="1"/>
    <col min="3" max="3" width="41.83203125" style="50" customWidth="1"/>
    <col min="4" max="4" width="9" style="28" customWidth="1"/>
    <col min="5" max="5" width="9.1640625" style="51" customWidth="1"/>
    <col min="6" max="6" width="12.6640625" style="52" customWidth="1"/>
    <col min="7" max="16384" width="11.5" style="27"/>
  </cols>
  <sheetData>
    <row r="1" spans="1:6" ht="15.75" customHeight="1">
      <c r="A1" s="193"/>
      <c r="B1" s="65"/>
      <c r="C1" s="66"/>
      <c r="D1" s="68"/>
      <c r="E1" s="53"/>
      <c r="F1" s="69"/>
    </row>
    <row r="2" spans="1:6" ht="22.5" customHeight="1">
      <c r="A2" s="193"/>
      <c r="B2" s="13" t="s">
        <v>148</v>
      </c>
      <c r="C2" s="67" t="s">
        <v>168</v>
      </c>
      <c r="D2" s="70"/>
      <c r="E2" s="54"/>
      <c r="F2" s="71"/>
    </row>
    <row r="3" spans="1:6" ht="22.5" customHeight="1">
      <c r="A3" s="193"/>
      <c r="B3" s="10" t="s">
        <v>140</v>
      </c>
      <c r="C3" s="29"/>
      <c r="D3" s="207" t="s">
        <v>151</v>
      </c>
      <c r="E3" s="208"/>
      <c r="F3" s="209"/>
    </row>
    <row r="4" spans="1:6" ht="17.25" customHeight="1">
      <c r="A4" s="193"/>
      <c r="B4" s="14" t="s">
        <v>141</v>
      </c>
      <c r="C4" s="195"/>
      <c r="D4" s="70"/>
      <c r="E4" s="54"/>
      <c r="F4" s="71"/>
    </row>
    <row r="5" spans="1:6" s="30" customFormat="1" ht="13.5" customHeight="1">
      <c r="A5" s="193"/>
      <c r="B5" s="206" t="s">
        <v>142</v>
      </c>
      <c r="C5" s="196"/>
      <c r="D5" s="202"/>
      <c r="E5" s="202"/>
      <c r="F5" s="203"/>
    </row>
    <row r="6" spans="1:6" s="30" customFormat="1" ht="13.5" customHeight="1">
      <c r="A6" s="193"/>
      <c r="B6" s="206"/>
      <c r="C6" s="196"/>
      <c r="D6" s="72"/>
      <c r="E6" s="55"/>
      <c r="F6" s="73"/>
    </row>
    <row r="7" spans="1:6" s="30" customFormat="1" ht="13.5" customHeight="1">
      <c r="A7" s="193"/>
      <c r="B7" s="206" t="s">
        <v>143</v>
      </c>
      <c r="C7" s="196"/>
      <c r="D7" s="200"/>
      <c r="E7" s="200"/>
      <c r="F7" s="201"/>
    </row>
    <row r="8" spans="1:6" s="30" customFormat="1" ht="13.5" customHeight="1">
      <c r="A8" s="193"/>
      <c r="B8" s="206"/>
      <c r="C8" s="196"/>
      <c r="D8" s="74"/>
      <c r="E8" s="56"/>
      <c r="F8" s="75"/>
    </row>
    <row r="9" spans="1:6" s="30" customFormat="1" ht="13.5" customHeight="1">
      <c r="A9" s="193"/>
      <c r="B9" s="31" t="s">
        <v>150</v>
      </c>
      <c r="C9" s="196"/>
      <c r="D9" s="198"/>
      <c r="E9" s="198"/>
      <c r="F9" s="199"/>
    </row>
    <row r="10" spans="1:6" s="30" customFormat="1" ht="13.5" customHeight="1">
      <c r="A10" s="193"/>
      <c r="B10" s="31"/>
      <c r="C10" s="196"/>
      <c r="D10" s="23"/>
      <c r="E10" s="5"/>
      <c r="F10" s="11"/>
    </row>
    <row r="11" spans="1:6" s="30" customFormat="1" ht="13" customHeight="1">
      <c r="A11" s="193"/>
      <c r="B11" s="31"/>
      <c r="C11" s="196"/>
      <c r="D11" s="76"/>
      <c r="E11" s="54"/>
      <c r="F11" s="71"/>
    </row>
    <row r="12" spans="1:6" s="30" customFormat="1" ht="14" customHeight="1">
      <c r="A12" s="193"/>
      <c r="B12" s="31"/>
      <c r="C12" s="196"/>
      <c r="D12" s="77"/>
      <c r="E12" s="57"/>
      <c r="F12" s="78"/>
    </row>
    <row r="13" spans="1:6" s="30" customFormat="1" ht="12" customHeight="1">
      <c r="A13" s="193"/>
      <c r="B13" s="9" t="s">
        <v>153</v>
      </c>
      <c r="C13" s="196"/>
      <c r="D13" s="77"/>
      <c r="E13" s="57"/>
      <c r="F13" s="78"/>
    </row>
    <row r="14" spans="1:6" s="30" customFormat="1" ht="12" customHeight="1">
      <c r="A14" s="193"/>
      <c r="B14" s="9"/>
      <c r="C14" s="196"/>
      <c r="D14" s="77"/>
      <c r="E14" s="57"/>
      <c r="F14" s="78"/>
    </row>
    <row r="15" spans="1:6" s="30" customFormat="1" ht="12" customHeight="1">
      <c r="A15" s="193"/>
      <c r="B15" s="204"/>
      <c r="C15" s="196"/>
      <c r="D15" s="77"/>
      <c r="E15" s="57"/>
      <c r="F15" s="78"/>
    </row>
    <row r="16" spans="1:6" s="30" customFormat="1" ht="12" customHeight="1">
      <c r="A16" s="193"/>
      <c r="B16" s="204"/>
      <c r="C16" s="196"/>
      <c r="D16" s="77"/>
      <c r="E16" s="57"/>
      <c r="F16" s="78"/>
    </row>
    <row r="17" spans="1:6" s="30" customFormat="1" ht="12" customHeight="1">
      <c r="A17" s="194"/>
      <c r="B17" s="205"/>
      <c r="C17" s="197"/>
      <c r="D17" s="79"/>
      <c r="E17" s="58"/>
      <c r="F17" s="80"/>
    </row>
    <row r="18" spans="1:6" ht="18" customHeight="1">
      <c r="A18" s="81" t="s">
        <v>84</v>
      </c>
      <c r="B18" s="82" t="s">
        <v>82</v>
      </c>
      <c r="C18" s="82" t="s">
        <v>0</v>
      </c>
      <c r="D18" s="83" t="s">
        <v>83</v>
      </c>
      <c r="E18" s="1" t="s">
        <v>145</v>
      </c>
      <c r="F18" s="84" t="s">
        <v>144</v>
      </c>
    </row>
    <row r="19" spans="1:6" ht="19" customHeight="1">
      <c r="A19" s="85"/>
      <c r="B19" s="86" t="s">
        <v>1</v>
      </c>
      <c r="C19" s="87"/>
      <c r="D19" s="145"/>
      <c r="E19" s="60"/>
      <c r="F19" s="139"/>
    </row>
    <row r="20" spans="1:6" s="32" customFormat="1" ht="26">
      <c r="A20" s="88" t="s">
        <v>85</v>
      </c>
      <c r="B20" s="89" t="s">
        <v>3</v>
      </c>
      <c r="C20" s="90" t="s">
        <v>2</v>
      </c>
      <c r="D20" s="24"/>
      <c r="E20" s="1">
        <v>12.2</v>
      </c>
      <c r="F20" s="1" t="str">
        <f>IF(D20&gt;0,((D20*E20))," ")</f>
        <v xml:space="preserve"> </v>
      </c>
    </row>
    <row r="21" spans="1:6" s="32" customFormat="1" ht="26" customHeight="1">
      <c r="A21" s="88" t="s">
        <v>86</v>
      </c>
      <c r="B21" s="91" t="s">
        <v>184</v>
      </c>
      <c r="C21" s="92" t="s">
        <v>209</v>
      </c>
      <c r="D21" s="24"/>
      <c r="E21" s="2">
        <v>12.2</v>
      </c>
      <c r="F21" s="2" t="str">
        <f>IF(D21&gt;0,((D21*E21))," ")</f>
        <v xml:space="preserve"> </v>
      </c>
    </row>
    <row r="22" spans="1:6" ht="19" customHeight="1">
      <c r="A22" s="85"/>
      <c r="B22" s="86" t="s">
        <v>204</v>
      </c>
      <c r="C22" s="87"/>
      <c r="D22" s="145"/>
      <c r="E22" s="60"/>
      <c r="F22" s="139"/>
    </row>
    <row r="23" spans="1:6" ht="30">
      <c r="A23" s="88" t="s">
        <v>87</v>
      </c>
      <c r="B23" s="93" t="s">
        <v>149</v>
      </c>
      <c r="C23" s="94" t="s">
        <v>4</v>
      </c>
      <c r="D23" s="24"/>
      <c r="E23" s="1">
        <v>13</v>
      </c>
      <c r="F23" s="1" t="str">
        <f>IF(D23&gt;0,((D23*E23))," ")</f>
        <v xml:space="preserve"> </v>
      </c>
    </row>
    <row r="24" spans="1:6" s="33" customFormat="1" ht="34" customHeight="1">
      <c r="A24" s="95" t="s">
        <v>88</v>
      </c>
      <c r="B24" s="96" t="s">
        <v>11</v>
      </c>
      <c r="C24" s="97" t="s">
        <v>164</v>
      </c>
      <c r="D24" s="24"/>
      <c r="E24" s="2"/>
      <c r="F24" s="2" t="str">
        <f>IF(D25&gt;0,((D25*E24))," ")</f>
        <v xml:space="preserve"> </v>
      </c>
    </row>
    <row r="25" spans="1:6" ht="19" customHeight="1">
      <c r="A25" s="98"/>
      <c r="B25" s="86" t="s">
        <v>187</v>
      </c>
      <c r="C25" s="99"/>
      <c r="D25" s="61"/>
      <c r="E25" s="61"/>
      <c r="F25" s="140"/>
    </row>
    <row r="26" spans="1:6" ht="30" customHeight="1">
      <c r="A26" s="88" t="s">
        <v>89</v>
      </c>
      <c r="B26" s="93" t="s">
        <v>5</v>
      </c>
      <c r="C26" s="94" t="s">
        <v>166</v>
      </c>
      <c r="D26" s="24"/>
      <c r="E26" s="1">
        <v>19.5</v>
      </c>
      <c r="F26" s="1" t="str">
        <f>IF(D26&gt;0,((D26*E26))," ")</f>
        <v xml:space="preserve"> </v>
      </c>
    </row>
    <row r="27" spans="1:6" ht="30" customHeight="1">
      <c r="A27" s="88" t="s">
        <v>90</v>
      </c>
      <c r="B27" s="100" t="s">
        <v>6</v>
      </c>
      <c r="C27" s="101" t="s">
        <v>30</v>
      </c>
      <c r="D27" s="24"/>
      <c r="E27" s="2">
        <v>24.5</v>
      </c>
      <c r="F27" s="2" t="str">
        <f>IF(D27&gt;0,((D27*E27))," ")</f>
        <v xml:space="preserve"> </v>
      </c>
    </row>
    <row r="28" spans="1:6" ht="19" customHeight="1">
      <c r="A28" s="85"/>
      <c r="B28" s="86" t="s">
        <v>27</v>
      </c>
      <c r="C28" s="87"/>
      <c r="D28" s="145"/>
      <c r="E28" s="60"/>
      <c r="F28" s="139"/>
    </row>
    <row r="29" spans="1:6" ht="22" customHeight="1">
      <c r="A29" s="88" t="s">
        <v>91</v>
      </c>
      <c r="B29" s="89" t="s">
        <v>185</v>
      </c>
      <c r="C29" s="94" t="s">
        <v>165</v>
      </c>
      <c r="D29" s="26"/>
      <c r="E29" s="1">
        <v>12</v>
      </c>
      <c r="F29" s="1" t="str">
        <f>IF(D29&gt;0,((D29*E29))," ")</f>
        <v xml:space="preserve"> </v>
      </c>
    </row>
    <row r="30" spans="1:6" ht="24" customHeight="1">
      <c r="A30" s="102" t="s">
        <v>92</v>
      </c>
      <c r="B30" s="100" t="s">
        <v>186</v>
      </c>
      <c r="C30" s="92" t="s">
        <v>31</v>
      </c>
      <c r="D30" s="26"/>
      <c r="E30" s="2">
        <v>12.5</v>
      </c>
      <c r="F30" s="2"/>
    </row>
    <row r="31" spans="1:6" ht="19" customHeight="1">
      <c r="A31" s="85"/>
      <c r="B31" s="86" t="s">
        <v>211</v>
      </c>
      <c r="C31" s="87"/>
      <c r="D31" s="145"/>
      <c r="E31" s="60"/>
      <c r="F31" s="139"/>
    </row>
    <row r="32" spans="1:6" ht="24" customHeight="1">
      <c r="A32" s="88" t="s">
        <v>93</v>
      </c>
      <c r="B32" s="93" t="s">
        <v>32</v>
      </c>
      <c r="C32" s="94" t="s">
        <v>24</v>
      </c>
      <c r="D32" s="24"/>
      <c r="E32" s="1">
        <v>20</v>
      </c>
      <c r="F32" s="1" t="str">
        <f>IF(D32&gt;0,((D32*E32))," ")</f>
        <v xml:space="preserve"> </v>
      </c>
    </row>
    <row r="33" spans="1:6" ht="24" customHeight="1">
      <c r="A33" s="88" t="s">
        <v>94</v>
      </c>
      <c r="B33" s="100" t="s">
        <v>33</v>
      </c>
      <c r="C33" s="92" t="s">
        <v>25</v>
      </c>
      <c r="D33" s="24"/>
      <c r="E33" s="2">
        <v>21</v>
      </c>
      <c r="F33" s="2" t="str">
        <f>IF(D33&gt;0,((D33*E33))," ")</f>
        <v xml:space="preserve"> </v>
      </c>
    </row>
    <row r="34" spans="1:6" ht="19" customHeight="1">
      <c r="A34" s="180"/>
      <c r="B34" s="103" t="s">
        <v>23</v>
      </c>
      <c r="C34" s="104"/>
      <c r="D34" s="104"/>
      <c r="E34" s="104"/>
      <c r="F34" s="141"/>
    </row>
    <row r="35" spans="1:6" s="34" customFormat="1" ht="17" customHeight="1">
      <c r="A35" s="180"/>
      <c r="B35" s="105" t="s">
        <v>29</v>
      </c>
      <c r="C35" s="106"/>
      <c r="D35" s="106"/>
      <c r="E35" s="106"/>
      <c r="F35" s="142"/>
    </row>
    <row r="36" spans="1:6" ht="23" customHeight="1">
      <c r="A36" s="192" t="s">
        <v>95</v>
      </c>
      <c r="B36" s="93" t="s">
        <v>12</v>
      </c>
      <c r="C36" s="107"/>
      <c r="D36" s="24"/>
      <c r="E36" s="1">
        <v>1.9</v>
      </c>
      <c r="F36" s="1" t="str">
        <f>IF(D36&gt;0,((D36*E36))," ")</f>
        <v xml:space="preserve"> </v>
      </c>
    </row>
    <row r="37" spans="1:6" ht="23" customHeight="1">
      <c r="A37" s="192"/>
      <c r="B37" s="100" t="s">
        <v>13</v>
      </c>
      <c r="C37" s="108"/>
      <c r="D37" s="24"/>
      <c r="E37" s="2">
        <v>1.9</v>
      </c>
      <c r="F37" s="2" t="str">
        <f t="shared" ref="F37:F51" si="0">IF(D37&gt;0,((D37*E37))," ")</f>
        <v xml:space="preserve"> </v>
      </c>
    </row>
    <row r="38" spans="1:6" ht="24" customHeight="1">
      <c r="A38" s="192"/>
      <c r="B38" s="93" t="s">
        <v>14</v>
      </c>
      <c r="C38" s="107"/>
      <c r="D38" s="24"/>
      <c r="E38" s="1">
        <v>1.9</v>
      </c>
      <c r="F38" s="1" t="str">
        <f t="shared" si="0"/>
        <v xml:space="preserve"> </v>
      </c>
    </row>
    <row r="39" spans="1:6" ht="23" customHeight="1">
      <c r="A39" s="181" t="s">
        <v>96</v>
      </c>
      <c r="B39" s="100" t="s">
        <v>15</v>
      </c>
      <c r="C39" s="108"/>
      <c r="D39" s="24"/>
      <c r="E39" s="2">
        <v>2</v>
      </c>
      <c r="F39" s="2" t="str">
        <f t="shared" si="0"/>
        <v xml:space="preserve"> </v>
      </c>
    </row>
    <row r="40" spans="1:6" ht="26" customHeight="1">
      <c r="A40" s="157"/>
      <c r="B40" s="93" t="s">
        <v>16</v>
      </c>
      <c r="C40" s="107"/>
      <c r="D40" s="24"/>
      <c r="E40" s="1">
        <v>2</v>
      </c>
      <c r="F40" s="1" t="str">
        <f t="shared" si="0"/>
        <v xml:space="preserve"> </v>
      </c>
    </row>
    <row r="41" spans="1:6" ht="23" customHeight="1">
      <c r="A41" s="158"/>
      <c r="B41" s="100" t="s">
        <v>18</v>
      </c>
      <c r="C41" s="108"/>
      <c r="D41" s="24"/>
      <c r="E41" s="2">
        <v>2</v>
      </c>
      <c r="F41" s="2" t="str">
        <f t="shared" si="0"/>
        <v xml:space="preserve"> </v>
      </c>
    </row>
    <row r="42" spans="1:6" ht="23" customHeight="1">
      <c r="A42" s="181" t="s">
        <v>97</v>
      </c>
      <c r="B42" s="93" t="s">
        <v>169</v>
      </c>
      <c r="C42" s="107"/>
      <c r="D42" s="24"/>
      <c r="E42" s="1">
        <v>2</v>
      </c>
      <c r="F42" s="1" t="str">
        <f t="shared" si="0"/>
        <v xml:space="preserve"> </v>
      </c>
    </row>
    <row r="43" spans="1:6" ht="24" customHeight="1">
      <c r="A43" s="158"/>
      <c r="B43" s="100" t="s">
        <v>40</v>
      </c>
      <c r="C43" s="108"/>
      <c r="D43" s="24"/>
      <c r="E43" s="2">
        <v>2</v>
      </c>
      <c r="F43" s="2" t="str">
        <f t="shared" si="0"/>
        <v xml:space="preserve"> </v>
      </c>
    </row>
    <row r="44" spans="1:6" ht="24" customHeight="1">
      <c r="A44" s="181" t="s">
        <v>98</v>
      </c>
      <c r="B44" s="93" t="s">
        <v>172</v>
      </c>
      <c r="C44" s="94" t="s">
        <v>19</v>
      </c>
      <c r="D44" s="24"/>
      <c r="E44" s="1">
        <v>2</v>
      </c>
      <c r="F44" s="1" t="str">
        <f t="shared" si="0"/>
        <v xml:space="preserve"> </v>
      </c>
    </row>
    <row r="45" spans="1:6" ht="24" customHeight="1">
      <c r="A45" s="157"/>
      <c r="B45" s="100" t="s">
        <v>7</v>
      </c>
      <c r="C45" s="92" t="s">
        <v>191</v>
      </c>
      <c r="D45" s="24"/>
      <c r="E45" s="2">
        <v>2</v>
      </c>
      <c r="F45" s="2" t="str">
        <f t="shared" si="0"/>
        <v xml:space="preserve"> </v>
      </c>
    </row>
    <row r="46" spans="1:6" ht="24" customHeight="1">
      <c r="A46" s="157"/>
      <c r="B46" s="93" t="s">
        <v>41</v>
      </c>
      <c r="C46" s="94" t="s">
        <v>190</v>
      </c>
      <c r="D46" s="24"/>
      <c r="E46" s="1">
        <v>2</v>
      </c>
      <c r="F46" s="1" t="str">
        <f t="shared" si="0"/>
        <v xml:space="preserve"> </v>
      </c>
    </row>
    <row r="47" spans="1:6" ht="24" customHeight="1">
      <c r="A47" s="157"/>
      <c r="B47" s="100" t="s">
        <v>170</v>
      </c>
      <c r="C47" s="92" t="s">
        <v>189</v>
      </c>
      <c r="D47" s="24"/>
      <c r="E47" s="2">
        <v>2</v>
      </c>
      <c r="F47" s="2" t="str">
        <f t="shared" si="0"/>
        <v xml:space="preserve"> </v>
      </c>
    </row>
    <row r="48" spans="1:6" ht="24" customHeight="1">
      <c r="A48" s="158"/>
      <c r="B48" s="93" t="s">
        <v>146</v>
      </c>
      <c r="C48" s="94" t="s">
        <v>203</v>
      </c>
      <c r="D48" s="24"/>
      <c r="E48" s="1">
        <v>1.9</v>
      </c>
      <c r="F48" s="1" t="str">
        <f t="shared" si="0"/>
        <v xml:space="preserve"> </v>
      </c>
    </row>
    <row r="49" spans="1:6" ht="22" customHeight="1">
      <c r="A49" s="181" t="s">
        <v>171</v>
      </c>
      <c r="B49" s="100" t="s">
        <v>20</v>
      </c>
      <c r="C49" s="110"/>
      <c r="D49" s="24"/>
      <c r="E49" s="2">
        <v>1.2</v>
      </c>
      <c r="F49" s="2" t="str">
        <f t="shared" si="0"/>
        <v xml:space="preserve"> </v>
      </c>
    </row>
    <row r="50" spans="1:6" ht="22" customHeight="1">
      <c r="A50" s="157"/>
      <c r="B50" s="93" t="s">
        <v>26</v>
      </c>
      <c r="C50" s="111"/>
      <c r="D50" s="24"/>
      <c r="E50" s="1">
        <v>1.2</v>
      </c>
      <c r="F50" s="1" t="str">
        <f t="shared" si="0"/>
        <v xml:space="preserve"> </v>
      </c>
    </row>
    <row r="51" spans="1:6" ht="22" customHeight="1">
      <c r="A51" s="158"/>
      <c r="B51" s="100" t="s">
        <v>42</v>
      </c>
      <c r="C51" s="110"/>
      <c r="D51" s="24"/>
      <c r="E51" s="2">
        <v>1.2</v>
      </c>
      <c r="F51" s="2" t="str">
        <f t="shared" si="0"/>
        <v xml:space="preserve"> </v>
      </c>
    </row>
    <row r="52" spans="1:6" s="34" customFormat="1" ht="16" customHeight="1">
      <c r="A52" s="112"/>
      <c r="B52" s="113" t="s">
        <v>22</v>
      </c>
      <c r="C52" s="114"/>
      <c r="D52" s="114"/>
      <c r="E52" s="114"/>
      <c r="F52" s="143"/>
    </row>
    <row r="53" spans="1:6" ht="24" customHeight="1">
      <c r="A53" s="181" t="s">
        <v>99</v>
      </c>
      <c r="B53" s="100" t="s">
        <v>12</v>
      </c>
      <c r="C53" s="108"/>
      <c r="D53" s="24"/>
      <c r="E53" s="2">
        <v>3.8</v>
      </c>
      <c r="F53" s="2" t="str">
        <f>IF(D53&gt;0,((D53*E53))," ")</f>
        <v xml:space="preserve"> </v>
      </c>
    </row>
    <row r="54" spans="1:6" ht="24" customHeight="1">
      <c r="A54" s="157"/>
      <c r="B54" s="93" t="s">
        <v>13</v>
      </c>
      <c r="C54" s="107"/>
      <c r="D54" s="24"/>
      <c r="E54" s="1">
        <v>3.8</v>
      </c>
      <c r="F54" s="1" t="str">
        <f t="shared" ref="F54:F60" si="1">IF(D54&gt;0,((D54*E54))," ")</f>
        <v xml:space="preserve"> </v>
      </c>
    </row>
    <row r="55" spans="1:6" ht="24" customHeight="1">
      <c r="A55" s="158"/>
      <c r="B55" s="100" t="s">
        <v>14</v>
      </c>
      <c r="C55" s="108"/>
      <c r="D55" s="24"/>
      <c r="E55" s="2">
        <v>3.8</v>
      </c>
      <c r="F55" s="2" t="str">
        <f t="shared" si="1"/>
        <v xml:space="preserve"> </v>
      </c>
    </row>
    <row r="56" spans="1:6" ht="24" customHeight="1">
      <c r="A56" s="181" t="s">
        <v>100</v>
      </c>
      <c r="B56" s="93" t="s">
        <v>17</v>
      </c>
      <c r="C56" s="107"/>
      <c r="D56" s="24"/>
      <c r="E56" s="1">
        <v>4</v>
      </c>
      <c r="F56" s="1" t="str">
        <f t="shared" si="1"/>
        <v xml:space="preserve"> </v>
      </c>
    </row>
    <row r="57" spans="1:6" ht="24" customHeight="1">
      <c r="A57" s="158"/>
      <c r="B57" s="100" t="s">
        <v>40</v>
      </c>
      <c r="C57" s="108"/>
      <c r="D57" s="24"/>
      <c r="E57" s="2">
        <v>4</v>
      </c>
      <c r="F57" s="2" t="str">
        <f t="shared" si="1"/>
        <v xml:space="preserve"> </v>
      </c>
    </row>
    <row r="58" spans="1:6" ht="24" customHeight="1">
      <c r="A58" s="192" t="s">
        <v>101</v>
      </c>
      <c r="B58" s="93" t="s">
        <v>7</v>
      </c>
      <c r="C58" s="107"/>
      <c r="D58" s="24"/>
      <c r="E58" s="1">
        <v>4</v>
      </c>
      <c r="F58" s="1" t="str">
        <f t="shared" si="1"/>
        <v xml:space="preserve"> </v>
      </c>
    </row>
    <row r="59" spans="1:6" ht="24" customHeight="1">
      <c r="A59" s="192"/>
      <c r="B59" s="100" t="s">
        <v>41</v>
      </c>
      <c r="C59" s="108"/>
      <c r="D59" s="24"/>
      <c r="E59" s="2">
        <v>4</v>
      </c>
      <c r="F59" s="2" t="str">
        <f t="shared" si="1"/>
        <v xml:space="preserve"> </v>
      </c>
    </row>
    <row r="60" spans="1:6" ht="26" customHeight="1">
      <c r="A60" s="192"/>
      <c r="B60" s="93" t="s">
        <v>146</v>
      </c>
      <c r="C60" s="107"/>
      <c r="D60" s="24"/>
      <c r="E60" s="1">
        <v>3.8</v>
      </c>
      <c r="F60" s="1" t="str">
        <f t="shared" si="1"/>
        <v xml:space="preserve"> </v>
      </c>
    </row>
    <row r="61" spans="1:6" s="34" customFormat="1" ht="17" customHeight="1">
      <c r="A61" s="112"/>
      <c r="B61" s="113" t="s">
        <v>45</v>
      </c>
      <c r="C61" s="114"/>
      <c r="D61" s="114"/>
      <c r="E61" s="114"/>
      <c r="F61" s="143"/>
    </row>
    <row r="62" spans="1:6" ht="26" customHeight="1">
      <c r="A62" s="192" t="s">
        <v>188</v>
      </c>
      <c r="B62" s="100" t="s">
        <v>43</v>
      </c>
      <c r="C62" s="92" t="s">
        <v>46</v>
      </c>
      <c r="D62" s="24"/>
      <c r="E62" s="2">
        <v>3</v>
      </c>
      <c r="F62" s="2" t="str">
        <f>IF(D62&gt;0,((D62*E62))," ")</f>
        <v xml:space="preserve"> </v>
      </c>
    </row>
    <row r="63" spans="1:6" ht="26" customHeight="1">
      <c r="A63" s="192"/>
      <c r="B63" s="93" t="s">
        <v>44</v>
      </c>
      <c r="C63" s="94" t="s">
        <v>46</v>
      </c>
      <c r="D63" s="24"/>
      <c r="E63" s="1">
        <v>3</v>
      </c>
      <c r="F63" s="1" t="str">
        <f t="shared" ref="F63:F64" si="2">IF(D63&gt;0,((D63*E63))," ")</f>
        <v xml:space="preserve"> </v>
      </c>
    </row>
    <row r="64" spans="1:6" ht="26" customHeight="1">
      <c r="A64" s="192"/>
      <c r="B64" s="100" t="s">
        <v>42</v>
      </c>
      <c r="C64" s="92" t="s">
        <v>46</v>
      </c>
      <c r="D64" s="24"/>
      <c r="E64" s="2">
        <v>3</v>
      </c>
      <c r="F64" s="2" t="str">
        <f t="shared" si="2"/>
        <v xml:space="preserve"> </v>
      </c>
    </row>
    <row r="65" spans="1:6" s="35" customFormat="1" ht="17">
      <c r="A65" s="180"/>
      <c r="B65" s="103" t="s">
        <v>212</v>
      </c>
      <c r="C65" s="104"/>
      <c r="D65" s="104"/>
      <c r="E65" s="104"/>
      <c r="F65" s="141"/>
    </row>
    <row r="66" spans="1:6" s="35" customFormat="1">
      <c r="A66" s="180"/>
      <c r="B66" s="115" t="s">
        <v>47</v>
      </c>
      <c r="C66" s="59"/>
      <c r="D66" s="59"/>
      <c r="E66" s="59"/>
      <c r="F66" s="144"/>
    </row>
    <row r="67" spans="1:6" ht="30" customHeight="1">
      <c r="A67" s="88" t="s">
        <v>102</v>
      </c>
      <c r="B67" s="116" t="s">
        <v>21</v>
      </c>
      <c r="C67" s="92" t="s">
        <v>28</v>
      </c>
      <c r="D67" s="24"/>
      <c r="E67" s="7">
        <v>22</v>
      </c>
      <c r="F67" s="7" t="str">
        <f>IF(D67&gt;0,((D67*E67))," ")</f>
        <v xml:space="preserve"> </v>
      </c>
    </row>
    <row r="68" spans="1:6" ht="17" customHeight="1">
      <c r="A68" s="192" t="s">
        <v>103</v>
      </c>
      <c r="B68" s="185" t="s">
        <v>9</v>
      </c>
      <c r="C68" s="94" t="s">
        <v>48</v>
      </c>
      <c r="D68" s="24"/>
      <c r="E68" s="1">
        <v>1.2</v>
      </c>
      <c r="F68" s="6" t="str">
        <f t="shared" ref="F68:F71" si="3">IF(D68&gt;0,((D68*E68))," ")</f>
        <v xml:space="preserve"> </v>
      </c>
    </row>
    <row r="69" spans="1:6" ht="18" customHeight="1">
      <c r="A69" s="192"/>
      <c r="B69" s="186"/>
      <c r="C69" s="94" t="s">
        <v>49</v>
      </c>
      <c r="D69" s="24"/>
      <c r="E69" s="1">
        <v>1.2</v>
      </c>
      <c r="F69" s="6" t="str">
        <f t="shared" si="3"/>
        <v xml:space="preserve"> </v>
      </c>
    </row>
    <row r="70" spans="1:6" ht="23" customHeight="1">
      <c r="A70" s="192"/>
      <c r="B70" s="118" t="s">
        <v>42</v>
      </c>
      <c r="C70" s="92" t="s">
        <v>50</v>
      </c>
      <c r="D70" s="24"/>
      <c r="E70" s="2">
        <v>1.2</v>
      </c>
      <c r="F70" s="7" t="str">
        <f t="shared" si="3"/>
        <v xml:space="preserve"> </v>
      </c>
    </row>
    <row r="71" spans="1:6" ht="23" customHeight="1">
      <c r="A71" s="88" t="s">
        <v>104</v>
      </c>
      <c r="B71" s="117" t="s">
        <v>51</v>
      </c>
      <c r="C71" s="94" t="s">
        <v>43</v>
      </c>
      <c r="D71" s="24"/>
      <c r="E71" s="1">
        <v>1.3</v>
      </c>
      <c r="F71" s="6" t="str">
        <f t="shared" si="3"/>
        <v xml:space="preserve"> </v>
      </c>
    </row>
    <row r="72" spans="1:6" ht="23" customHeight="1">
      <c r="A72" s="88" t="s">
        <v>105</v>
      </c>
      <c r="B72" s="118" t="s">
        <v>52</v>
      </c>
      <c r="C72" s="92" t="s">
        <v>147</v>
      </c>
      <c r="D72" s="24"/>
      <c r="E72" s="2"/>
      <c r="F72" s="2"/>
    </row>
    <row r="73" spans="1:6" ht="19" customHeight="1">
      <c r="A73" s="85"/>
      <c r="B73" s="86" t="s">
        <v>8</v>
      </c>
      <c r="C73" s="87"/>
      <c r="D73" s="145"/>
      <c r="E73" s="60"/>
      <c r="F73" s="139"/>
    </row>
    <row r="74" spans="1:6" ht="30" customHeight="1">
      <c r="A74" s="88" t="s">
        <v>106</v>
      </c>
      <c r="B74" s="100" t="s">
        <v>173</v>
      </c>
      <c r="C74" s="92" t="s">
        <v>174</v>
      </c>
      <c r="D74" s="24"/>
      <c r="E74" s="2">
        <v>11</v>
      </c>
      <c r="F74" s="2" t="str">
        <f>IF(D74&gt;0,((D74*E74))," ")</f>
        <v xml:space="preserve"> </v>
      </c>
    </row>
    <row r="75" spans="1:6" ht="30" customHeight="1">
      <c r="A75" s="181" t="s">
        <v>107</v>
      </c>
      <c r="B75" s="93" t="s">
        <v>205</v>
      </c>
      <c r="C75" s="94" t="s">
        <v>178</v>
      </c>
      <c r="D75" s="24"/>
      <c r="E75" s="1">
        <v>12.5</v>
      </c>
      <c r="F75" s="1" t="str">
        <f t="shared" ref="F75" si="4">IF(D75&gt;0,((D75*E75))," ")</f>
        <v xml:space="preserve"> </v>
      </c>
    </row>
    <row r="76" spans="1:6" ht="30" customHeight="1">
      <c r="A76" s="158"/>
      <c r="B76" s="119" t="s">
        <v>206</v>
      </c>
      <c r="C76" s="94" t="s">
        <v>207</v>
      </c>
      <c r="D76" s="24"/>
      <c r="E76" s="15">
        <v>20</v>
      </c>
      <c r="F76" s="15" t="str">
        <f t="shared" ref="F76:F82" si="5">IF(D76&gt;0,((D76*E76))," ")</f>
        <v xml:space="preserve"> </v>
      </c>
    </row>
    <row r="77" spans="1:6" ht="30" customHeight="1">
      <c r="A77" s="88" t="s">
        <v>108</v>
      </c>
      <c r="B77" s="100" t="s">
        <v>175</v>
      </c>
      <c r="C77" s="92" t="s">
        <v>177</v>
      </c>
      <c r="D77" s="24"/>
      <c r="E77" s="2">
        <v>12.5</v>
      </c>
      <c r="F77" s="2" t="str">
        <f t="shared" si="5"/>
        <v xml:space="preserve"> </v>
      </c>
    </row>
    <row r="78" spans="1:6" ht="30" customHeight="1">
      <c r="A78" s="88" t="s">
        <v>109</v>
      </c>
      <c r="B78" s="119" t="s">
        <v>34</v>
      </c>
      <c r="C78" s="120" t="s">
        <v>179</v>
      </c>
      <c r="D78" s="24"/>
      <c r="E78" s="15">
        <v>4.1666670000000003</v>
      </c>
      <c r="F78" s="15" t="str">
        <f t="shared" si="5"/>
        <v xml:space="preserve"> </v>
      </c>
    </row>
    <row r="79" spans="1:6" ht="30" customHeight="1">
      <c r="A79" s="88" t="s">
        <v>110</v>
      </c>
      <c r="B79" s="100" t="s">
        <v>176</v>
      </c>
      <c r="C79" s="92" t="s">
        <v>180</v>
      </c>
      <c r="D79" s="24"/>
      <c r="E79" s="2">
        <v>1.2</v>
      </c>
      <c r="F79" s="2" t="str">
        <f t="shared" si="5"/>
        <v xml:space="preserve"> </v>
      </c>
    </row>
    <row r="80" spans="1:6" s="32" customFormat="1" ht="30" customHeight="1">
      <c r="A80" s="88" t="s">
        <v>111</v>
      </c>
      <c r="B80" s="119" t="s">
        <v>35</v>
      </c>
      <c r="C80" s="121" t="s">
        <v>167</v>
      </c>
      <c r="D80" s="24"/>
      <c r="E80" s="15">
        <v>1.2</v>
      </c>
      <c r="F80" s="15" t="str">
        <f t="shared" si="5"/>
        <v xml:space="preserve"> </v>
      </c>
    </row>
    <row r="81" spans="1:6" ht="30" customHeight="1">
      <c r="A81" s="88" t="s">
        <v>112</v>
      </c>
      <c r="B81" s="100" t="s">
        <v>36</v>
      </c>
      <c r="C81" s="92" t="s">
        <v>38</v>
      </c>
      <c r="D81" s="24"/>
      <c r="E81" s="2">
        <v>8.3333329999999997</v>
      </c>
      <c r="F81" s="2" t="str">
        <f t="shared" si="5"/>
        <v xml:space="preserve"> </v>
      </c>
    </row>
    <row r="82" spans="1:6" ht="30" customHeight="1">
      <c r="A82" s="88" t="s">
        <v>113</v>
      </c>
      <c r="B82" s="119" t="s">
        <v>37</v>
      </c>
      <c r="C82" s="120" t="s">
        <v>39</v>
      </c>
      <c r="D82" s="24"/>
      <c r="E82" s="15">
        <v>3.3333330000000001</v>
      </c>
      <c r="F82" s="15" t="str">
        <f t="shared" si="5"/>
        <v xml:space="preserve"> </v>
      </c>
    </row>
    <row r="83" spans="1:6" ht="19" customHeight="1">
      <c r="A83" s="85"/>
      <c r="B83" s="86" t="s">
        <v>53</v>
      </c>
      <c r="C83" s="87"/>
      <c r="D83" s="145"/>
      <c r="E83" s="60"/>
      <c r="F83" s="139"/>
    </row>
    <row r="84" spans="1:6" ht="15" customHeight="1">
      <c r="A84" s="181" t="s">
        <v>114</v>
      </c>
      <c r="B84" s="189" t="s">
        <v>79</v>
      </c>
      <c r="C84" s="92" t="s">
        <v>117</v>
      </c>
      <c r="D84" s="24"/>
      <c r="E84" s="2">
        <v>0.35</v>
      </c>
      <c r="F84" s="2" t="str">
        <f>IF(D84&gt;0,((D84*E84))," ")</f>
        <v xml:space="preserve"> </v>
      </c>
    </row>
    <row r="85" spans="1:6" ht="15" customHeight="1">
      <c r="A85" s="157"/>
      <c r="B85" s="190"/>
      <c r="C85" s="92" t="s">
        <v>116</v>
      </c>
      <c r="D85" s="24"/>
      <c r="E85" s="2">
        <v>0.6</v>
      </c>
      <c r="F85" s="2" t="str">
        <f t="shared" ref="F85:F96" si="6">IF(D85&gt;0,((D85*E85))," ")</f>
        <v xml:space="preserve"> </v>
      </c>
    </row>
    <row r="86" spans="1:6" ht="15" customHeight="1">
      <c r="A86" s="158"/>
      <c r="B86" s="191"/>
      <c r="C86" s="92" t="s">
        <v>115</v>
      </c>
      <c r="D86" s="24"/>
      <c r="E86" s="2">
        <v>1.5</v>
      </c>
      <c r="F86" s="2" t="str">
        <f t="shared" si="6"/>
        <v xml:space="preserve"> </v>
      </c>
    </row>
    <row r="87" spans="1:6" ht="15" customHeight="1">
      <c r="A87" s="192" t="s">
        <v>119</v>
      </c>
      <c r="B87" s="182" t="s">
        <v>54</v>
      </c>
      <c r="C87" s="94" t="s">
        <v>117</v>
      </c>
      <c r="D87" s="24"/>
      <c r="E87" s="1">
        <v>1.91</v>
      </c>
      <c r="F87" s="1" t="str">
        <f t="shared" si="6"/>
        <v xml:space="preserve"> </v>
      </c>
    </row>
    <row r="88" spans="1:6" ht="15" customHeight="1">
      <c r="A88" s="192"/>
      <c r="B88" s="183"/>
      <c r="C88" s="94" t="s">
        <v>118</v>
      </c>
      <c r="D88" s="24"/>
      <c r="E88" s="1">
        <v>2.29</v>
      </c>
      <c r="F88" s="1" t="str">
        <f t="shared" si="6"/>
        <v xml:space="preserve"> </v>
      </c>
    </row>
    <row r="89" spans="1:6" ht="15" customHeight="1">
      <c r="A89" s="192"/>
      <c r="B89" s="184"/>
      <c r="C89" s="94" t="s">
        <v>116</v>
      </c>
      <c r="D89" s="24"/>
      <c r="E89" s="1">
        <v>2.5</v>
      </c>
      <c r="F89" s="1" t="str">
        <f t="shared" si="6"/>
        <v xml:space="preserve"> </v>
      </c>
    </row>
    <row r="90" spans="1:6" ht="23" customHeight="1">
      <c r="A90" s="88" t="s">
        <v>120</v>
      </c>
      <c r="B90" s="100" t="s">
        <v>55</v>
      </c>
      <c r="C90" s="92" t="s">
        <v>118</v>
      </c>
      <c r="D90" s="24"/>
      <c r="E90" s="2">
        <v>1.91</v>
      </c>
      <c r="F90" s="2" t="str">
        <f t="shared" si="6"/>
        <v xml:space="preserve"> </v>
      </c>
    </row>
    <row r="91" spans="1:6" ht="20" customHeight="1">
      <c r="A91" s="88" t="s">
        <v>121</v>
      </c>
      <c r="B91" s="93" t="s">
        <v>56</v>
      </c>
      <c r="C91" s="94" t="s">
        <v>161</v>
      </c>
      <c r="D91" s="24"/>
      <c r="E91" s="1">
        <v>2.5</v>
      </c>
      <c r="F91" s="1" t="str">
        <f t="shared" si="6"/>
        <v xml:space="preserve"> </v>
      </c>
    </row>
    <row r="92" spans="1:6" ht="16" customHeight="1">
      <c r="A92" s="192" t="s">
        <v>181</v>
      </c>
      <c r="B92" s="176" t="s">
        <v>57</v>
      </c>
      <c r="C92" s="92" t="s">
        <v>117</v>
      </c>
      <c r="D92" s="24"/>
      <c r="E92" s="2">
        <v>1.8</v>
      </c>
      <c r="F92" s="2" t="str">
        <f t="shared" si="6"/>
        <v xml:space="preserve"> </v>
      </c>
    </row>
    <row r="93" spans="1:6" ht="16" customHeight="1">
      <c r="A93" s="192"/>
      <c r="B93" s="177"/>
      <c r="C93" s="92" t="s">
        <v>116</v>
      </c>
      <c r="D93" s="24"/>
      <c r="E93" s="2">
        <v>2.5</v>
      </c>
      <c r="F93" s="2" t="str">
        <f t="shared" si="6"/>
        <v xml:space="preserve"> </v>
      </c>
    </row>
    <row r="94" spans="1:6" ht="20" customHeight="1">
      <c r="A94" s="88" t="s">
        <v>122</v>
      </c>
      <c r="B94" s="93" t="s">
        <v>58</v>
      </c>
      <c r="C94" s="94" t="s">
        <v>162</v>
      </c>
      <c r="D94" s="24"/>
      <c r="E94" s="1">
        <v>2.5</v>
      </c>
      <c r="F94" s="1" t="str">
        <f t="shared" si="6"/>
        <v xml:space="preserve"> </v>
      </c>
    </row>
    <row r="95" spans="1:6" ht="19" customHeight="1">
      <c r="A95" s="88" t="s">
        <v>123</v>
      </c>
      <c r="B95" s="100" t="s">
        <v>59</v>
      </c>
      <c r="C95" s="92" t="s">
        <v>118</v>
      </c>
      <c r="D95" s="24"/>
      <c r="E95" s="2">
        <v>2.5</v>
      </c>
      <c r="F95" s="2" t="str">
        <f t="shared" si="6"/>
        <v xml:space="preserve"> </v>
      </c>
    </row>
    <row r="96" spans="1:6" s="36" customFormat="1" ht="20" customHeight="1">
      <c r="A96" s="88" t="s">
        <v>182</v>
      </c>
      <c r="B96" s="93" t="s">
        <v>60</v>
      </c>
      <c r="C96" s="94" t="s">
        <v>118</v>
      </c>
      <c r="D96" s="24"/>
      <c r="E96" s="1">
        <v>2.9</v>
      </c>
      <c r="F96" s="1" t="str">
        <f t="shared" si="6"/>
        <v xml:space="preserve"> </v>
      </c>
    </row>
    <row r="97" spans="1:6" ht="19" customHeight="1">
      <c r="A97" s="85"/>
      <c r="B97" s="86" t="s">
        <v>61</v>
      </c>
      <c r="C97" s="87"/>
      <c r="D97" s="145"/>
      <c r="E97" s="60"/>
      <c r="F97" s="139"/>
    </row>
    <row r="98" spans="1:6" s="37" customFormat="1" ht="22" customHeight="1">
      <c r="A98" s="88" t="s">
        <v>124</v>
      </c>
      <c r="B98" s="123" t="s">
        <v>62</v>
      </c>
      <c r="C98" s="92" t="s">
        <v>196</v>
      </c>
      <c r="D98" s="24"/>
      <c r="E98" s="3">
        <v>10</v>
      </c>
      <c r="F98" s="3" t="str">
        <f>IF(D98&gt;0,((D98*E98))," ")</f>
        <v xml:space="preserve"> </v>
      </c>
    </row>
    <row r="99" spans="1:6" s="37" customFormat="1" ht="22" customHeight="1">
      <c r="A99" s="109" t="s">
        <v>125</v>
      </c>
      <c r="B99" s="122" t="s">
        <v>63</v>
      </c>
      <c r="C99" s="94" t="s">
        <v>196</v>
      </c>
      <c r="D99" s="24"/>
      <c r="E99" s="4">
        <v>12.5</v>
      </c>
      <c r="F99" s="4" t="str">
        <f t="shared" ref="F99:F104" si="7">IF(D99&gt;0,((D99*E99))," ")</f>
        <v xml:space="preserve"> </v>
      </c>
    </row>
    <row r="100" spans="1:6" s="37" customFormat="1" ht="22" customHeight="1">
      <c r="A100" s="109" t="s">
        <v>127</v>
      </c>
      <c r="B100" s="123" t="s">
        <v>64</v>
      </c>
      <c r="C100" s="92" t="s">
        <v>194</v>
      </c>
      <c r="D100" s="24"/>
      <c r="E100" s="3">
        <v>30</v>
      </c>
      <c r="F100" s="3" t="str">
        <f t="shared" si="7"/>
        <v xml:space="preserve"> </v>
      </c>
    </row>
    <row r="101" spans="1:6" s="37" customFormat="1" ht="22" customHeight="1">
      <c r="A101" s="109" t="s">
        <v>126</v>
      </c>
      <c r="B101" s="124" t="s">
        <v>65</v>
      </c>
      <c r="C101" s="94" t="s">
        <v>195</v>
      </c>
      <c r="D101" s="24"/>
      <c r="E101" s="1">
        <v>30</v>
      </c>
      <c r="F101" s="1" t="str">
        <f t="shared" ref="F101:F109" si="8">IF(D101&gt;0,((D101*E101))," ")</f>
        <v xml:space="preserve"> </v>
      </c>
    </row>
    <row r="102" spans="1:6" s="37" customFormat="1" ht="22" customHeight="1">
      <c r="A102" s="109" t="s">
        <v>128</v>
      </c>
      <c r="B102" s="123" t="s">
        <v>183</v>
      </c>
      <c r="C102" s="92" t="s">
        <v>195</v>
      </c>
      <c r="D102" s="24"/>
      <c r="E102" s="12">
        <v>30</v>
      </c>
      <c r="F102" s="12" t="str">
        <f t="shared" si="7"/>
        <v xml:space="preserve"> </v>
      </c>
    </row>
    <row r="103" spans="1:6" s="37" customFormat="1" ht="22" customHeight="1">
      <c r="A103" s="109" t="s">
        <v>129</v>
      </c>
      <c r="B103" s="124" t="s">
        <v>74</v>
      </c>
      <c r="C103" s="94" t="s">
        <v>194</v>
      </c>
      <c r="D103" s="24"/>
      <c r="E103" s="1">
        <v>40</v>
      </c>
      <c r="F103" s="1" t="str">
        <f t="shared" si="8"/>
        <v xml:space="preserve"> </v>
      </c>
    </row>
    <row r="104" spans="1:6" s="37" customFormat="1" ht="22" customHeight="1">
      <c r="A104" s="109" t="s">
        <v>129</v>
      </c>
      <c r="B104" s="125" t="s">
        <v>75</v>
      </c>
      <c r="C104" s="92" t="s">
        <v>194</v>
      </c>
      <c r="D104" s="24"/>
      <c r="E104" s="12">
        <v>40</v>
      </c>
      <c r="F104" s="3" t="str">
        <f t="shared" si="7"/>
        <v xml:space="preserve"> </v>
      </c>
    </row>
    <row r="105" spans="1:6" s="37" customFormat="1" ht="22" customHeight="1">
      <c r="A105" s="109" t="s">
        <v>130</v>
      </c>
      <c r="B105" s="126" t="s">
        <v>66</v>
      </c>
      <c r="C105" s="94" t="s">
        <v>195</v>
      </c>
      <c r="D105" s="25"/>
      <c r="E105" s="1">
        <v>18</v>
      </c>
      <c r="F105" s="8" t="str">
        <f t="shared" si="8"/>
        <v xml:space="preserve"> </v>
      </c>
    </row>
    <row r="106" spans="1:6" s="37" customFormat="1" ht="22" customHeight="1">
      <c r="A106" s="109" t="s">
        <v>131</v>
      </c>
      <c r="B106" s="125" t="s">
        <v>80</v>
      </c>
      <c r="C106" s="92" t="s">
        <v>195</v>
      </c>
      <c r="D106" s="25"/>
      <c r="E106" s="16">
        <v>35</v>
      </c>
      <c r="F106" s="16" t="str">
        <f t="shared" si="8"/>
        <v xml:space="preserve"> </v>
      </c>
    </row>
    <row r="107" spans="1:6" s="37" customFormat="1" ht="22" customHeight="1">
      <c r="A107" s="109" t="s">
        <v>131</v>
      </c>
      <c r="B107" s="126" t="s">
        <v>81</v>
      </c>
      <c r="C107" s="94" t="s">
        <v>195</v>
      </c>
      <c r="D107" s="25"/>
      <c r="E107" s="17">
        <v>35</v>
      </c>
      <c r="F107" s="17" t="str">
        <f t="shared" si="8"/>
        <v xml:space="preserve"> </v>
      </c>
    </row>
    <row r="108" spans="1:6" s="37" customFormat="1" ht="22" customHeight="1">
      <c r="A108" s="109" t="s">
        <v>132</v>
      </c>
      <c r="B108" s="125" t="s">
        <v>76</v>
      </c>
      <c r="C108" s="92" t="s">
        <v>195</v>
      </c>
      <c r="D108" s="25"/>
      <c r="E108" s="62">
        <v>41</v>
      </c>
      <c r="F108" s="16" t="str">
        <f t="shared" si="8"/>
        <v xml:space="preserve"> </v>
      </c>
    </row>
    <row r="109" spans="1:6" s="37" customFormat="1" ht="22" customHeight="1">
      <c r="A109" s="109" t="s">
        <v>132</v>
      </c>
      <c r="B109" s="126" t="s">
        <v>77</v>
      </c>
      <c r="C109" s="94" t="s">
        <v>195</v>
      </c>
      <c r="D109" s="25"/>
      <c r="E109" s="17">
        <v>41</v>
      </c>
      <c r="F109" s="18" t="str">
        <f t="shared" si="8"/>
        <v xml:space="preserve"> </v>
      </c>
    </row>
    <row r="110" spans="1:6" s="37" customFormat="1" ht="23" customHeight="1">
      <c r="A110" s="88" t="s">
        <v>133</v>
      </c>
      <c r="B110" s="127" t="s">
        <v>67</v>
      </c>
      <c r="C110" s="128"/>
      <c r="D110" s="25"/>
      <c r="E110" s="62">
        <v>24.166666660000001</v>
      </c>
      <c r="F110" s="16" t="str">
        <f t="shared" ref="F110:F116" si="9">IF(D110&gt;0,((D110*E110))," ")</f>
        <v xml:space="preserve"> </v>
      </c>
    </row>
    <row r="111" spans="1:6" s="37" customFormat="1" ht="22" customHeight="1">
      <c r="A111" s="109" t="s">
        <v>198</v>
      </c>
      <c r="B111" s="129" t="s">
        <v>78</v>
      </c>
      <c r="C111" s="130" t="s">
        <v>197</v>
      </c>
      <c r="D111" s="25"/>
      <c r="E111" s="17">
        <v>13.333333</v>
      </c>
      <c r="F111" s="17" t="str">
        <f t="shared" si="9"/>
        <v xml:space="preserve"> </v>
      </c>
    </row>
    <row r="112" spans="1:6" s="37" customFormat="1" ht="23" customHeight="1">
      <c r="A112" s="109" t="s">
        <v>134</v>
      </c>
      <c r="B112" s="125" t="s">
        <v>68</v>
      </c>
      <c r="C112" s="131" t="s">
        <v>201</v>
      </c>
      <c r="D112" s="25"/>
      <c r="E112" s="62">
        <v>6.6666666599999997</v>
      </c>
      <c r="F112" s="16" t="str">
        <f t="shared" si="9"/>
        <v xml:space="preserve"> </v>
      </c>
    </row>
    <row r="113" spans="1:6" s="37" customFormat="1" ht="23" customHeight="1">
      <c r="A113" s="109" t="s">
        <v>135</v>
      </c>
      <c r="B113" s="129" t="s">
        <v>69</v>
      </c>
      <c r="C113" s="130" t="s">
        <v>199</v>
      </c>
      <c r="D113" s="25"/>
      <c r="E113" s="62">
        <v>12.5</v>
      </c>
      <c r="F113" s="16" t="str">
        <f>IF(D113&gt;0,((D113*E113))," ")</f>
        <v xml:space="preserve"> </v>
      </c>
    </row>
    <row r="114" spans="1:6" s="37" customFormat="1" ht="23" customHeight="1">
      <c r="A114" s="109" t="s">
        <v>136</v>
      </c>
      <c r="B114" s="132" t="s">
        <v>70</v>
      </c>
      <c r="C114" s="131" t="s">
        <v>200</v>
      </c>
      <c r="D114" s="25"/>
      <c r="E114" s="16">
        <v>12.5</v>
      </c>
      <c r="F114" s="16" t="str">
        <f t="shared" si="9"/>
        <v xml:space="preserve"> </v>
      </c>
    </row>
    <row r="115" spans="1:6" s="37" customFormat="1" ht="23" customHeight="1">
      <c r="A115" s="88" t="s">
        <v>137</v>
      </c>
      <c r="B115" s="133" t="s">
        <v>71</v>
      </c>
      <c r="C115" s="130"/>
      <c r="D115" s="25"/>
      <c r="E115" s="18">
        <v>2.0833333299999999</v>
      </c>
      <c r="F115" s="17" t="str">
        <f t="shared" si="9"/>
        <v xml:space="preserve"> </v>
      </c>
    </row>
    <row r="116" spans="1:6" s="37" customFormat="1" ht="23" customHeight="1">
      <c r="A116" s="88" t="s">
        <v>138</v>
      </c>
      <c r="B116" s="127" t="s">
        <v>72</v>
      </c>
      <c r="C116" s="131"/>
      <c r="D116" s="25"/>
      <c r="E116" s="62">
        <v>24.166666670000001</v>
      </c>
      <c r="F116" s="19" t="str">
        <f t="shared" si="9"/>
        <v xml:space="preserve"> </v>
      </c>
    </row>
    <row r="117" spans="1:6" s="37" customFormat="1" ht="20" customHeight="1">
      <c r="A117" s="181" t="s">
        <v>139</v>
      </c>
      <c r="B117" s="187" t="s">
        <v>73</v>
      </c>
      <c r="C117" s="130" t="s">
        <v>202</v>
      </c>
      <c r="D117" s="25"/>
      <c r="E117" s="63">
        <v>33.33</v>
      </c>
      <c r="F117" s="20"/>
    </row>
    <row r="118" spans="1:6" s="37" customFormat="1" ht="21" customHeight="1">
      <c r="A118" s="158"/>
      <c r="B118" s="188"/>
      <c r="C118" s="130" t="s">
        <v>208</v>
      </c>
      <c r="D118" s="25"/>
      <c r="E118" s="64">
        <v>41.666665999999999</v>
      </c>
      <c r="F118" s="21" t="str">
        <f>IF(D118&gt;0,((D118*E118))," ")</f>
        <v xml:space="preserve"> </v>
      </c>
    </row>
    <row r="119" spans="1:6" s="38" customFormat="1" ht="37" customHeight="1">
      <c r="A119" s="155"/>
      <c r="B119" s="168" t="s">
        <v>152</v>
      </c>
      <c r="C119" s="169"/>
      <c r="D119" s="161" t="s">
        <v>210</v>
      </c>
      <c r="E119" s="161"/>
      <c r="F119" s="22">
        <f>SUM(F20,F21,F23,F24,F26,F27,F29,F30,F32,F33,F36,F37,F38,F39,F40,F41,F42,F43,F44,F45,F46,F47,F48,F53,F54,F55,F56,F57,F59,F58,F60,F67,F74:F82,F84:F96,F98:F118)</f>
        <v>0</v>
      </c>
    </row>
    <row r="120" spans="1:6" s="38" customFormat="1" ht="40" customHeight="1">
      <c r="A120" s="156"/>
      <c r="B120" s="39"/>
      <c r="C120" s="40"/>
      <c r="D120" s="166" t="s">
        <v>193</v>
      </c>
      <c r="E120" s="167"/>
      <c r="F120" s="22">
        <f>SUM(F49,F50,F51,F62,F63,F64,F68,F69,F70,F71,F72)</f>
        <v>0</v>
      </c>
    </row>
    <row r="121" spans="1:6" s="38" customFormat="1" ht="37" customHeight="1">
      <c r="A121" s="157"/>
      <c r="B121" s="170"/>
      <c r="C121" s="171"/>
      <c r="D121" s="178" t="s">
        <v>156</v>
      </c>
      <c r="E121" s="179"/>
      <c r="F121" s="22">
        <v>30</v>
      </c>
    </row>
    <row r="122" spans="1:6" s="34" customFormat="1" ht="27" customHeight="1">
      <c r="A122" s="157"/>
      <c r="B122" s="170"/>
      <c r="C122" s="171"/>
      <c r="D122" s="162" t="s">
        <v>154</v>
      </c>
      <c r="E122" s="162"/>
      <c r="F122" s="138">
        <f>(0.2*F119)</f>
        <v>0</v>
      </c>
    </row>
    <row r="123" spans="1:6" s="34" customFormat="1" ht="28" customHeight="1">
      <c r="A123" s="157"/>
      <c r="B123" s="170"/>
      <c r="C123" s="171"/>
      <c r="D123" s="164" t="s">
        <v>192</v>
      </c>
      <c r="E123" s="165"/>
      <c r="F123" s="138">
        <f>(0.055*F120)</f>
        <v>0</v>
      </c>
    </row>
    <row r="124" spans="1:6" s="34" customFormat="1" ht="32" customHeight="1">
      <c r="A124" s="157"/>
      <c r="B124" s="172"/>
      <c r="C124" s="173"/>
      <c r="D124" s="163" t="s">
        <v>10</v>
      </c>
      <c r="E124" s="163"/>
      <c r="F124" s="138">
        <f>SUM(F119:F123)</f>
        <v>30</v>
      </c>
    </row>
    <row r="125" spans="1:6" s="34" customFormat="1" ht="35" customHeight="1">
      <c r="A125" s="157"/>
      <c r="B125" s="159" t="s">
        <v>157</v>
      </c>
      <c r="C125" s="160"/>
      <c r="D125" s="166" t="s">
        <v>155</v>
      </c>
      <c r="E125" s="167"/>
      <c r="F125" s="137">
        <f>SUM(D107:D118,D105:D106,D98:D104,D88:D96,D84:D87,D76:D82,D74,D67:D72,D62:D64,D53:D60,D36:D51,D32:D33,D29:D30,D26:D27,D23:D25,D20:D21)</f>
        <v>0</v>
      </c>
    </row>
    <row r="126" spans="1:6" s="34" customFormat="1" ht="39" customHeight="1">
      <c r="A126" s="157"/>
      <c r="B126" s="174" t="s">
        <v>163</v>
      </c>
      <c r="C126" s="175"/>
      <c r="D126" s="146"/>
      <c r="E126" s="147"/>
      <c r="F126" s="148"/>
    </row>
    <row r="127" spans="1:6" s="34" customFormat="1">
      <c r="A127" s="157"/>
      <c r="B127" s="134" t="s">
        <v>158</v>
      </c>
      <c r="C127" s="41"/>
      <c r="D127" s="149"/>
      <c r="E127" s="150"/>
      <c r="F127" s="151"/>
    </row>
    <row r="128" spans="1:6" s="34" customFormat="1" ht="13" customHeight="1">
      <c r="A128" s="157"/>
      <c r="B128" s="135" t="s">
        <v>159</v>
      </c>
      <c r="C128" s="42"/>
      <c r="D128" s="149"/>
      <c r="E128" s="150"/>
      <c r="F128" s="151"/>
    </row>
    <row r="129" spans="1:6" s="34" customFormat="1" ht="14" customHeight="1">
      <c r="A129" s="158"/>
      <c r="B129" s="136" t="s">
        <v>160</v>
      </c>
      <c r="C129" s="43"/>
      <c r="D129" s="152"/>
      <c r="E129" s="153"/>
      <c r="F129" s="154"/>
    </row>
    <row r="130" spans="1:6" s="34" customFormat="1">
      <c r="A130" s="44"/>
      <c r="C130" s="45"/>
      <c r="D130" s="46"/>
      <c r="E130" s="47"/>
      <c r="F130" s="48"/>
    </row>
    <row r="131" spans="1:6" s="34" customFormat="1">
      <c r="A131" s="44"/>
      <c r="C131" s="45"/>
      <c r="D131" s="46"/>
      <c r="E131" s="47"/>
      <c r="F131" s="48"/>
    </row>
  </sheetData>
  <sheetProtection algorithmName="SHA-512" hashValue="KxZjPdGUpwENyEcjVgN5moAV4oDfxqaDyiofsrvhUpLxMu24bIM8L83E7XtoJv/qUfR9rBwhR+dG6ffOiLwuZA==" saltValue="e9WUkSM2u/krtaxEPKVQbA==" spinCount="100000" sheet="1" objects="1" scenarios="1"/>
  <mergeCells count="44">
    <mergeCell ref="A1:A17"/>
    <mergeCell ref="C4:C17"/>
    <mergeCell ref="A34:A35"/>
    <mergeCell ref="D9:F9"/>
    <mergeCell ref="D7:F7"/>
    <mergeCell ref="D5:F5"/>
    <mergeCell ref="B15:B17"/>
    <mergeCell ref="B5:B6"/>
    <mergeCell ref="B7:B8"/>
    <mergeCell ref="D3:F3"/>
    <mergeCell ref="A36:A38"/>
    <mergeCell ref="A44:A48"/>
    <mergeCell ref="A87:A89"/>
    <mergeCell ref="A92:A93"/>
    <mergeCell ref="A49:A51"/>
    <mergeCell ref="A39:A41"/>
    <mergeCell ref="A42:A43"/>
    <mergeCell ref="A58:A60"/>
    <mergeCell ref="A62:A64"/>
    <mergeCell ref="A68:A70"/>
    <mergeCell ref="A53:A55"/>
    <mergeCell ref="A56:A57"/>
    <mergeCell ref="A75:A76"/>
    <mergeCell ref="B92:B93"/>
    <mergeCell ref="D121:E121"/>
    <mergeCell ref="A65:A66"/>
    <mergeCell ref="A84:A86"/>
    <mergeCell ref="B87:B89"/>
    <mergeCell ref="B68:B69"/>
    <mergeCell ref="B117:B118"/>
    <mergeCell ref="A117:A118"/>
    <mergeCell ref="B84:B86"/>
    <mergeCell ref="D126:F129"/>
    <mergeCell ref="A119:A129"/>
    <mergeCell ref="B125:C125"/>
    <mergeCell ref="D119:E119"/>
    <mergeCell ref="D122:E122"/>
    <mergeCell ref="D124:E124"/>
    <mergeCell ref="D123:E123"/>
    <mergeCell ref="D120:E120"/>
    <mergeCell ref="B119:C119"/>
    <mergeCell ref="B121:C124"/>
    <mergeCell ref="D125:E125"/>
    <mergeCell ref="B126:C126"/>
  </mergeCells>
  <phoneticPr fontId="2" type="noConversion"/>
  <printOptions horizontalCentered="1" verticalCentered="1"/>
  <pageMargins left="0.25" right="0.25" top="0.75" bottom="0.75" header="0.3" footer="0.3"/>
  <pageSetup paperSize="9" scale="64" fitToHeight="0" orientation="portrait" horizontalDpi="4294967293" verticalDpi="4294967293" r:id="rId1"/>
  <headerFooter alignWithMargins="0">
    <oddFooter>Page &amp;P de &amp;N</oddFooter>
  </headerFooter>
  <rowBreaks count="2" manualBreakCount="2">
    <brk id="51" max="5" man="1"/>
    <brk id="96" max="5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Bon de commande CE TTC</vt:lpstr>
      <vt:lpstr>'Bon de commande CE TTC'!Zone_d_impression</vt:lpstr>
    </vt:vector>
  </TitlesOfParts>
  <Company>FMD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FMD</dc:creator>
  <cp:lastModifiedBy>Edwards Dilly</cp:lastModifiedBy>
  <cp:lastPrinted>2024-09-08T07:55:11Z</cp:lastPrinted>
  <dcterms:created xsi:type="dcterms:W3CDTF">2006-06-15T05:41:23Z</dcterms:created>
  <dcterms:modified xsi:type="dcterms:W3CDTF">2024-11-15T11:08:39Z</dcterms:modified>
</cp:coreProperties>
</file>